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4240" windowHeight="13020" tabRatio="929" activeTab="4"/>
  </bookViews>
  <sheets>
    <sheet name="CANE" sheetId="6" r:id="rId1"/>
    <sheet name="COGEN" sheetId="7" r:id="rId2"/>
    <sheet name="ETHANOL" sheetId="10" r:id="rId3"/>
    <sheet name="MOD." sheetId="8" r:id="rId4"/>
    <sheet name="STATE WISE" sheetId="21" r:id="rId5"/>
    <sheet name="SUMMARY" sheetId="20" r:id="rId6"/>
  </sheets>
  <definedNames>
    <definedName name="_xlnm._FilterDatabase" localSheetId="3" hidden="1">MOD.!$B$4:$P$240</definedName>
  </definedNames>
  <calcPr calcId="124519"/>
</workbook>
</file>

<file path=xl/calcChain.xml><?xml version="1.0" encoding="utf-8"?>
<calcChain xmlns="http://schemas.openxmlformats.org/spreadsheetml/2006/main">
  <c r="O30" i="6"/>
  <c r="O6" l="1"/>
  <c r="O7"/>
  <c r="O8"/>
  <c r="O9"/>
  <c r="O10"/>
  <c r="L66" i="8"/>
  <c r="L55" i="10"/>
  <c r="O214" i="8" l="1"/>
  <c r="N198"/>
  <c r="M198"/>
  <c r="L198"/>
  <c r="O196"/>
  <c r="O195"/>
  <c r="O194"/>
  <c r="O193"/>
  <c r="N186"/>
  <c r="M186"/>
  <c r="L186"/>
  <c r="O175"/>
  <c r="O159"/>
  <c r="O149"/>
  <c r="O120"/>
  <c r="N111"/>
  <c r="M111"/>
  <c r="L111"/>
  <c r="O107"/>
  <c r="O106"/>
  <c r="O105"/>
  <c r="O84"/>
  <c r="O74"/>
  <c r="N66"/>
  <c r="M66"/>
  <c r="O55"/>
  <c r="O45"/>
  <c r="O32"/>
  <c r="O27"/>
  <c r="O26"/>
  <c r="O25"/>
  <c r="O22"/>
  <c r="O12"/>
  <c r="O38" i="10"/>
  <c r="N21"/>
  <c r="M21"/>
  <c r="L21"/>
  <c r="O19"/>
  <c r="O18"/>
  <c r="O17"/>
  <c r="O16"/>
  <c r="O15"/>
  <c r="O10"/>
  <c r="N122" i="7"/>
  <c r="M109"/>
  <c r="L109"/>
  <c r="K109"/>
  <c r="N107"/>
  <c r="N106"/>
  <c r="N105"/>
  <c r="N104"/>
  <c r="N103"/>
  <c r="N102"/>
  <c r="M95"/>
  <c r="L95"/>
  <c r="K95"/>
  <c r="N75"/>
  <c r="N51"/>
  <c r="N34"/>
  <c r="N30"/>
  <c r="N29"/>
  <c r="N28"/>
  <c r="N27"/>
  <c r="N26"/>
  <c r="N25"/>
  <c r="N24"/>
  <c r="N23"/>
  <c r="N22"/>
  <c r="N105" i="6"/>
  <c r="M105"/>
  <c r="L105"/>
  <c r="O100"/>
  <c r="O75"/>
  <c r="O70"/>
  <c r="N52"/>
  <c r="M52"/>
  <c r="L52"/>
  <c r="O48"/>
  <c r="N32"/>
  <c r="M32"/>
  <c r="L32"/>
  <c r="O29"/>
  <c r="O28"/>
  <c r="N21"/>
  <c r="M21"/>
  <c r="L21"/>
  <c r="O32" l="1"/>
  <c r="O198" i="8"/>
  <c r="M199"/>
  <c r="L47" i="21" s="1"/>
  <c r="M22" i="10"/>
  <c r="N109" i="7"/>
  <c r="L110"/>
  <c r="M33" i="6"/>
  <c r="F31" i="21" l="1"/>
  <c r="N231" i="8"/>
  <c r="M231"/>
  <c r="L231"/>
  <c r="O229"/>
  <c r="O231" s="1"/>
  <c r="N222"/>
  <c r="M222"/>
  <c r="L222"/>
  <c r="O220"/>
  <c r="O219"/>
  <c r="O218"/>
  <c r="O217"/>
  <c r="O216"/>
  <c r="O215"/>
  <c r="O213"/>
  <c r="O212"/>
  <c r="O211"/>
  <c r="O210"/>
  <c r="O209"/>
  <c r="O208"/>
  <c r="O207"/>
  <c r="O206"/>
  <c r="O205"/>
  <c r="O184"/>
  <c r="O183"/>
  <c r="O182"/>
  <c r="O181"/>
  <c r="O180"/>
  <c r="O179"/>
  <c r="O178"/>
  <c r="O177"/>
  <c r="O176"/>
  <c r="O174"/>
  <c r="N167"/>
  <c r="M167"/>
  <c r="L167"/>
  <c r="O165"/>
  <c r="O164"/>
  <c r="O163"/>
  <c r="O162"/>
  <c r="O161"/>
  <c r="O160"/>
  <c r="O158"/>
  <c r="N151"/>
  <c r="M151"/>
  <c r="L151"/>
  <c r="O148"/>
  <c r="O147"/>
  <c r="O146"/>
  <c r="O145"/>
  <c r="O144"/>
  <c r="O143"/>
  <c r="N136"/>
  <c r="M136"/>
  <c r="L136"/>
  <c r="O134"/>
  <c r="O133"/>
  <c r="O132"/>
  <c r="N125"/>
  <c r="M125"/>
  <c r="L125"/>
  <c r="O123"/>
  <c r="O122"/>
  <c r="O121"/>
  <c r="O119"/>
  <c r="O118"/>
  <c r="O109"/>
  <c r="O108"/>
  <c r="N98"/>
  <c r="M98"/>
  <c r="L98"/>
  <c r="O96"/>
  <c r="O95"/>
  <c r="O94"/>
  <c r="O93"/>
  <c r="O92"/>
  <c r="O91"/>
  <c r="O90"/>
  <c r="O89"/>
  <c r="O88"/>
  <c r="O87"/>
  <c r="O86"/>
  <c r="O85"/>
  <c r="O83"/>
  <c r="O82"/>
  <c r="O81"/>
  <c r="O80"/>
  <c r="O79"/>
  <c r="O78"/>
  <c r="O77"/>
  <c r="O76"/>
  <c r="O75"/>
  <c r="O73"/>
  <c r="M67"/>
  <c r="O64"/>
  <c r="O63"/>
  <c r="O62"/>
  <c r="O61"/>
  <c r="O60"/>
  <c r="O59"/>
  <c r="O58"/>
  <c r="O57"/>
  <c r="O56"/>
  <c r="O54"/>
  <c r="O53"/>
  <c r="O52"/>
  <c r="O51"/>
  <c r="O50"/>
  <c r="O49"/>
  <c r="O48"/>
  <c r="O47"/>
  <c r="O46"/>
  <c r="O44"/>
  <c r="O43"/>
  <c r="O42"/>
  <c r="O41"/>
  <c r="O40"/>
  <c r="O39"/>
  <c r="O38"/>
  <c r="O37"/>
  <c r="O36"/>
  <c r="O35"/>
  <c r="O34"/>
  <c r="O33"/>
  <c r="O31"/>
  <c r="O30"/>
  <c r="O29"/>
  <c r="O28"/>
  <c r="O24"/>
  <c r="O23"/>
  <c r="O21"/>
  <c r="O20"/>
  <c r="O19"/>
  <c r="O18"/>
  <c r="O17"/>
  <c r="O16"/>
  <c r="O15"/>
  <c r="O14"/>
  <c r="O13"/>
  <c r="O11"/>
  <c r="O10"/>
  <c r="O9"/>
  <c r="O8"/>
  <c r="O7"/>
  <c r="O6"/>
  <c r="N55" i="10"/>
  <c r="M55"/>
  <c r="O53"/>
  <c r="O52"/>
  <c r="O51"/>
  <c r="O50"/>
  <c r="N43"/>
  <c r="M43"/>
  <c r="L43"/>
  <c r="O41"/>
  <c r="O40"/>
  <c r="O39"/>
  <c r="O37"/>
  <c r="N30"/>
  <c r="M30"/>
  <c r="L30"/>
  <c r="O28"/>
  <c r="O14"/>
  <c r="O13"/>
  <c r="O12"/>
  <c r="O11"/>
  <c r="O9"/>
  <c r="O8"/>
  <c r="O7"/>
  <c r="O6"/>
  <c r="M140" i="7"/>
  <c r="L140"/>
  <c r="K140"/>
  <c r="N138"/>
  <c r="N137"/>
  <c r="M130"/>
  <c r="L130"/>
  <c r="K130"/>
  <c r="N128"/>
  <c r="N127"/>
  <c r="N126"/>
  <c r="N125"/>
  <c r="N124"/>
  <c r="N123"/>
  <c r="N121"/>
  <c r="N120"/>
  <c r="N119"/>
  <c r="N118"/>
  <c r="N117"/>
  <c r="N116"/>
  <c r="N93"/>
  <c r="N92"/>
  <c r="N91"/>
  <c r="M84"/>
  <c r="L84"/>
  <c r="K84"/>
  <c r="N82"/>
  <c r="N81"/>
  <c r="N80"/>
  <c r="N79"/>
  <c r="N78"/>
  <c r="N77"/>
  <c r="N76"/>
  <c r="N74"/>
  <c r="N73"/>
  <c r="N72"/>
  <c r="N71"/>
  <c r="N70"/>
  <c r="N69"/>
  <c r="N68"/>
  <c r="N67"/>
  <c r="N66"/>
  <c r="N65"/>
  <c r="N64"/>
  <c r="N63"/>
  <c r="N61"/>
  <c r="N60"/>
  <c r="N59"/>
  <c r="N58"/>
  <c r="N57"/>
  <c r="N56"/>
  <c r="N55"/>
  <c r="N54"/>
  <c r="N53"/>
  <c r="N52"/>
  <c r="N50"/>
  <c r="N49"/>
  <c r="N48"/>
  <c r="N47"/>
  <c r="M40"/>
  <c r="L40"/>
  <c r="K40"/>
  <c r="N38"/>
  <c r="N37"/>
  <c r="N36"/>
  <c r="N35"/>
  <c r="N33"/>
  <c r="N32"/>
  <c r="N31"/>
  <c r="N21"/>
  <c r="N20"/>
  <c r="N19"/>
  <c r="N18"/>
  <c r="N17"/>
  <c r="N16"/>
  <c r="N15"/>
  <c r="M8"/>
  <c r="L8"/>
  <c r="K8"/>
  <c r="N6"/>
  <c r="N8" s="1"/>
  <c r="O103" i="6"/>
  <c r="O102"/>
  <c r="O101"/>
  <c r="N93"/>
  <c r="M93"/>
  <c r="L93"/>
  <c r="O91"/>
  <c r="O90"/>
  <c r="O89"/>
  <c r="O88"/>
  <c r="O87"/>
  <c r="O86"/>
  <c r="N79"/>
  <c r="M79"/>
  <c r="L79"/>
  <c r="O77"/>
  <c r="O76"/>
  <c r="O74"/>
  <c r="O73"/>
  <c r="O72"/>
  <c r="O71"/>
  <c r="O69"/>
  <c r="O68"/>
  <c r="O67"/>
  <c r="O66"/>
  <c r="O65"/>
  <c r="O64"/>
  <c r="O63"/>
  <c r="O62"/>
  <c r="O61"/>
  <c r="O60"/>
  <c r="O59"/>
  <c r="O50"/>
  <c r="O49"/>
  <c r="N41"/>
  <c r="M41"/>
  <c r="L41"/>
  <c r="O39"/>
  <c r="O41" s="1"/>
  <c r="O19"/>
  <c r="N12"/>
  <c r="M12"/>
  <c r="L12"/>
  <c r="L110" l="1"/>
  <c r="N110"/>
  <c r="M110"/>
  <c r="L9" i="7"/>
  <c r="O21" i="6"/>
  <c r="O52"/>
  <c r="M232" i="8"/>
  <c r="M233" s="1"/>
  <c r="M152"/>
  <c r="L41" i="21" s="1"/>
  <c r="O111" i="8"/>
  <c r="O105" i="6"/>
  <c r="O125" i="8"/>
  <c r="M168"/>
  <c r="L43" i="21" s="1"/>
  <c r="N95" i="7"/>
  <c r="M145"/>
  <c r="L145"/>
  <c r="K145"/>
  <c r="M80" i="6"/>
  <c r="M42"/>
  <c r="O12"/>
  <c r="M13"/>
  <c r="M56" i="10"/>
  <c r="L31" i="21"/>
  <c r="O186" i="8"/>
  <c r="O66"/>
  <c r="L60" i="10"/>
  <c r="L237" i="8"/>
  <c r="M31" i="10"/>
  <c r="M60"/>
  <c r="M99" i="8"/>
  <c r="M237"/>
  <c r="N60" i="10"/>
  <c r="N237" i="8"/>
  <c r="O21" i="10"/>
  <c r="O151" i="8"/>
  <c r="M112"/>
  <c r="O222"/>
  <c r="L141" i="7"/>
  <c r="M137" i="8"/>
  <c r="N130" i="7"/>
  <c r="O98" i="8"/>
  <c r="M187"/>
  <c r="O136"/>
  <c r="N140" i="7"/>
  <c r="O93" i="6"/>
  <c r="O30" i="10"/>
  <c r="O43"/>
  <c r="O55"/>
  <c r="O79" i="6"/>
  <c r="O167" i="8"/>
  <c r="L131" i="7"/>
  <c r="L85"/>
  <c r="N84"/>
  <c r="N40"/>
  <c r="M223" i="8"/>
  <c r="M126"/>
  <c r="L37" i="21" s="1"/>
  <c r="M44" i="10"/>
  <c r="L16" i="21"/>
  <c r="L96" i="7"/>
  <c r="L41"/>
  <c r="M106" i="6"/>
  <c r="M94"/>
  <c r="M53"/>
  <c r="M22"/>
  <c r="O110" l="1"/>
  <c r="L8" i="21"/>
  <c r="L51"/>
  <c r="F14"/>
  <c r="L33"/>
  <c r="F18"/>
  <c r="L39"/>
  <c r="E53"/>
  <c r="F20"/>
  <c r="F33"/>
  <c r="D53"/>
  <c r="F37"/>
  <c r="L35"/>
  <c r="J53"/>
  <c r="L20"/>
  <c r="F10"/>
  <c r="K24"/>
  <c r="M61" i="10"/>
  <c r="L18" i="21"/>
  <c r="L12"/>
  <c r="F12"/>
  <c r="L49"/>
  <c r="M238" i="8"/>
  <c r="H9" i="20"/>
  <c r="F35" i="21"/>
  <c r="H8" i="20"/>
  <c r="H7"/>
  <c r="F11"/>
  <c r="L146" i="7"/>
  <c r="G11" i="20"/>
  <c r="L10" i="21"/>
  <c r="J24"/>
  <c r="F22"/>
  <c r="F16"/>
  <c r="M111" i="6"/>
  <c r="D24" i="21"/>
  <c r="F8"/>
  <c r="K53" l="1"/>
  <c r="E24"/>
  <c r="F53"/>
  <c r="O60" i="10"/>
  <c r="L45" i="21"/>
  <c r="L53" s="1"/>
  <c r="L14"/>
  <c r="L24" s="1"/>
  <c r="F24"/>
  <c r="O237" i="8"/>
  <c r="N145" i="7"/>
  <c r="E11" i="20"/>
  <c r="H6"/>
  <c r="H11" s="1"/>
</calcChain>
</file>

<file path=xl/sharedStrings.xml><?xml version="1.0" encoding="utf-8"?>
<sst xmlns="http://schemas.openxmlformats.org/spreadsheetml/2006/main" count="2174" uniqueCount="793">
  <si>
    <t>I</t>
  </si>
  <si>
    <t>31.03.15</t>
  </si>
  <si>
    <t>Principal</t>
  </si>
  <si>
    <t>Interest</t>
  </si>
  <si>
    <t>Total</t>
  </si>
  <si>
    <t>Penal Interest</t>
  </si>
  <si>
    <t>23.03.16</t>
  </si>
  <si>
    <t>II</t>
  </si>
  <si>
    <t>CC-20</t>
  </si>
  <si>
    <t>CC-22</t>
  </si>
  <si>
    <t>31.12.14</t>
  </si>
  <si>
    <t>CC-31</t>
  </si>
  <si>
    <t>CC-32</t>
  </si>
  <si>
    <t>CC-33</t>
  </si>
  <si>
    <t>CC-34</t>
  </si>
  <si>
    <t>26.07.17</t>
  </si>
  <si>
    <t>Cane Development</t>
  </si>
  <si>
    <t>18.03.94</t>
  </si>
  <si>
    <t>R-51</t>
  </si>
  <si>
    <t>15.10.09</t>
  </si>
  <si>
    <t>R-52</t>
  </si>
  <si>
    <t>03.06.10</t>
  </si>
  <si>
    <t>R-81</t>
  </si>
  <si>
    <t>S-31</t>
  </si>
  <si>
    <t>27.11.12</t>
  </si>
  <si>
    <t>S-32</t>
  </si>
  <si>
    <t>S-52</t>
  </si>
  <si>
    <t>29.03.19</t>
  </si>
  <si>
    <t>V-16</t>
  </si>
  <si>
    <t>V-17</t>
  </si>
  <si>
    <t>V-22</t>
  </si>
  <si>
    <t>V-23</t>
  </si>
  <si>
    <t>V-51</t>
  </si>
  <si>
    <t>V-52</t>
  </si>
  <si>
    <t>V-66</t>
  </si>
  <si>
    <t>X-81</t>
  </si>
  <si>
    <t>31.03.18</t>
  </si>
  <si>
    <t>X-84</t>
  </si>
  <si>
    <t>A-I/37</t>
  </si>
  <si>
    <t>A-I/85</t>
  </si>
  <si>
    <t>II-49</t>
  </si>
  <si>
    <t>II-51</t>
  </si>
  <si>
    <t>II-55</t>
  </si>
  <si>
    <t>12.08.98</t>
  </si>
  <si>
    <t>III-59</t>
  </si>
  <si>
    <t>III-39</t>
  </si>
  <si>
    <t>III-19</t>
  </si>
  <si>
    <t>IV-81</t>
  </si>
  <si>
    <t>IX-20</t>
  </si>
  <si>
    <t>IX-22</t>
  </si>
  <si>
    <t>IX-24</t>
  </si>
  <si>
    <t>IX-36</t>
  </si>
  <si>
    <t>IX-37</t>
  </si>
  <si>
    <t>27.07.16</t>
  </si>
  <si>
    <t>12.11.15</t>
  </si>
  <si>
    <t>IX-46</t>
  </si>
  <si>
    <t>IX-47</t>
  </si>
  <si>
    <t>17.03.16</t>
  </si>
  <si>
    <t>30.03.16</t>
  </si>
  <si>
    <t>IX-59</t>
  </si>
  <si>
    <t>IX-64</t>
  </si>
  <si>
    <t>12.09.16</t>
  </si>
  <si>
    <t>IX-65</t>
  </si>
  <si>
    <t>IX-67</t>
  </si>
  <si>
    <t>IX-69</t>
  </si>
  <si>
    <t>IX-70</t>
  </si>
  <si>
    <t>17.01.17</t>
  </si>
  <si>
    <t>IX-72</t>
  </si>
  <si>
    <t>IX-73</t>
  </si>
  <si>
    <t>15.03.18</t>
  </si>
  <si>
    <t>IX-75</t>
  </si>
  <si>
    <t>24.03.17</t>
  </si>
  <si>
    <t>IX-76</t>
  </si>
  <si>
    <t>16.05.17</t>
  </si>
  <si>
    <t>31.03.17</t>
  </si>
  <si>
    <t>IX-82</t>
  </si>
  <si>
    <t>18.05.17</t>
  </si>
  <si>
    <t>IX-84</t>
  </si>
  <si>
    <t>IX-86</t>
  </si>
  <si>
    <t>23.08.17</t>
  </si>
  <si>
    <t>IX-88</t>
  </si>
  <si>
    <t>29.08.17</t>
  </si>
  <si>
    <t>IX-89</t>
  </si>
  <si>
    <t>IX-91</t>
  </si>
  <si>
    <t>IX-93</t>
  </si>
  <si>
    <t>IX-94</t>
  </si>
  <si>
    <t>IX-95</t>
  </si>
  <si>
    <t>V-35</t>
  </si>
  <si>
    <t>V-67</t>
  </si>
  <si>
    <t>V-90</t>
  </si>
  <si>
    <t>V-91</t>
  </si>
  <si>
    <t>V-92</t>
  </si>
  <si>
    <t>VII-41</t>
  </si>
  <si>
    <t>VII-52</t>
  </si>
  <si>
    <t>VII-53</t>
  </si>
  <si>
    <t>VII-67</t>
  </si>
  <si>
    <t>VII-91</t>
  </si>
  <si>
    <t>VIII-12</t>
  </si>
  <si>
    <t>VIII-13</t>
  </si>
  <si>
    <t>VIII-14</t>
  </si>
  <si>
    <t>VIII-19</t>
  </si>
  <si>
    <t>VIII-21</t>
  </si>
  <si>
    <t>VIII-22</t>
  </si>
  <si>
    <t>VIII-58</t>
  </si>
  <si>
    <t>VIII-64</t>
  </si>
  <si>
    <t>02.11.12</t>
  </si>
  <si>
    <t>VIII-65</t>
  </si>
  <si>
    <t>VIII-79</t>
  </si>
  <si>
    <t>XI-10</t>
  </si>
  <si>
    <t>XI-11</t>
  </si>
  <si>
    <t>XI-13</t>
  </si>
  <si>
    <t>XI-15</t>
  </si>
  <si>
    <t>XI-17</t>
  </si>
  <si>
    <t>XI-18</t>
  </si>
  <si>
    <t>XI-20</t>
  </si>
  <si>
    <t>XI-21</t>
  </si>
  <si>
    <t>XI-23</t>
  </si>
  <si>
    <t>XI-25</t>
  </si>
  <si>
    <t>XI-27</t>
  </si>
  <si>
    <t>XI-28</t>
  </si>
  <si>
    <t>XI-29</t>
  </si>
  <si>
    <t>XI-30</t>
  </si>
  <si>
    <t>XI-32</t>
  </si>
  <si>
    <t>XI-34</t>
  </si>
  <si>
    <t>XI-35</t>
  </si>
  <si>
    <t>XI-38</t>
  </si>
  <si>
    <t>XI-39</t>
  </si>
  <si>
    <t>III</t>
  </si>
  <si>
    <t>IV</t>
  </si>
  <si>
    <t>VI-78</t>
  </si>
  <si>
    <t>VI-80</t>
  </si>
  <si>
    <t>VI-81</t>
  </si>
  <si>
    <t>X-10</t>
  </si>
  <si>
    <t>X-12</t>
  </si>
  <si>
    <t>X-13</t>
  </si>
  <si>
    <t>X-17</t>
  </si>
  <si>
    <t>X-25</t>
  </si>
  <si>
    <t>X-36</t>
  </si>
  <si>
    <t>X-54</t>
  </si>
  <si>
    <t>A-20</t>
  </si>
  <si>
    <t>A-30</t>
  </si>
  <si>
    <t>A-33</t>
  </si>
  <si>
    <t>A-38</t>
  </si>
  <si>
    <t>AA-16</t>
  </si>
  <si>
    <t>AA-18</t>
  </si>
  <si>
    <t>AA-30</t>
  </si>
  <si>
    <t>AA-36</t>
  </si>
  <si>
    <t>AA-38</t>
  </si>
  <si>
    <t>AA-48</t>
  </si>
  <si>
    <t>AA-51</t>
  </si>
  <si>
    <t>AA-52</t>
  </si>
  <si>
    <t>AA-56</t>
  </si>
  <si>
    <t>AA-58</t>
  </si>
  <si>
    <t>AA-60</t>
  </si>
  <si>
    <t>AA-63</t>
  </si>
  <si>
    <t>AA-65</t>
  </si>
  <si>
    <t>AA-67</t>
  </si>
  <si>
    <t>AA-68</t>
  </si>
  <si>
    <t>AA-69</t>
  </si>
  <si>
    <t>AA-70</t>
  </si>
  <si>
    <t>AA-72</t>
  </si>
  <si>
    <t>AA-73</t>
  </si>
  <si>
    <t>AA-75</t>
  </si>
  <si>
    <t>AA-76</t>
  </si>
  <si>
    <t>AA-78</t>
  </si>
  <si>
    <t>AA-80</t>
  </si>
  <si>
    <t>AA-82</t>
  </si>
  <si>
    <t>AA-83</t>
  </si>
  <si>
    <t>AA-85</t>
  </si>
  <si>
    <t>AA-86</t>
  </si>
  <si>
    <t>AA-88</t>
  </si>
  <si>
    <t>AA-89</t>
  </si>
  <si>
    <t>AA-91</t>
  </si>
  <si>
    <t>AA-92</t>
  </si>
  <si>
    <t>A-II/19</t>
  </si>
  <si>
    <t>DD-10</t>
  </si>
  <si>
    <t>DD-12</t>
  </si>
  <si>
    <t>DD-13</t>
  </si>
  <si>
    <t>DD-15</t>
  </si>
  <si>
    <t>DD-17</t>
  </si>
  <si>
    <t>DD-20</t>
  </si>
  <si>
    <t>DD-21</t>
  </si>
  <si>
    <t>DD-26</t>
  </si>
  <si>
    <t>DD-27</t>
  </si>
  <si>
    <t>DD-29</t>
  </si>
  <si>
    <t>DD-30</t>
  </si>
  <si>
    <t>DD-32</t>
  </si>
  <si>
    <t>DD-34</t>
  </si>
  <si>
    <t>DD-37</t>
  </si>
  <si>
    <t>DD-42</t>
  </si>
  <si>
    <t>DD-43</t>
  </si>
  <si>
    <t>F-44</t>
  </si>
  <si>
    <t>F-50</t>
  </si>
  <si>
    <t>F-89</t>
  </si>
  <si>
    <t>J-12</t>
  </si>
  <si>
    <t>29.06.99</t>
  </si>
  <si>
    <t>J-16</t>
  </si>
  <si>
    <t>J-33</t>
  </si>
  <si>
    <t>15.10.90</t>
  </si>
  <si>
    <t>J-39</t>
  </si>
  <si>
    <t>J-42</t>
  </si>
  <si>
    <t>J-45</t>
  </si>
  <si>
    <t>J-79</t>
  </si>
  <si>
    <t>J-84</t>
  </si>
  <si>
    <t>J-85</t>
  </si>
  <si>
    <t>J-91</t>
  </si>
  <si>
    <t>J-92</t>
  </si>
  <si>
    <t>L-32</t>
  </si>
  <si>
    <t>L-34</t>
  </si>
  <si>
    <t>L-45</t>
  </si>
  <si>
    <t>L-47</t>
  </si>
  <si>
    <t>L-89</t>
  </si>
  <si>
    <t>L-91</t>
  </si>
  <si>
    <t>N-38</t>
  </si>
  <si>
    <t>N-40</t>
  </si>
  <si>
    <t>N-46</t>
  </si>
  <si>
    <t>N-48</t>
  </si>
  <si>
    <t>N-50</t>
  </si>
  <si>
    <t>N-52</t>
  </si>
  <si>
    <t>N-78</t>
  </si>
  <si>
    <t>N-79</t>
  </si>
  <si>
    <t>N-86</t>
  </si>
  <si>
    <t>23.08.95</t>
  </si>
  <si>
    <t>N-88</t>
  </si>
  <si>
    <t>N-89</t>
  </si>
  <si>
    <t>31.03.97</t>
  </si>
  <si>
    <t>29.11.95</t>
  </si>
  <si>
    <t>P-12</t>
  </si>
  <si>
    <t>P-14</t>
  </si>
  <si>
    <t>20.06.96</t>
  </si>
  <si>
    <t>P-24</t>
  </si>
  <si>
    <t>16.07.96</t>
  </si>
  <si>
    <t>P-26</t>
  </si>
  <si>
    <t>26.09.97</t>
  </si>
  <si>
    <t>P-54</t>
  </si>
  <si>
    <t>22.08.97</t>
  </si>
  <si>
    <t>P-56</t>
  </si>
  <si>
    <t>P-60</t>
  </si>
  <si>
    <t>18.09.97</t>
  </si>
  <si>
    <t>P-61</t>
  </si>
  <si>
    <t>05.03.99</t>
  </si>
  <si>
    <t>P-88</t>
  </si>
  <si>
    <t>P-89</t>
  </si>
  <si>
    <t>07.12.99</t>
  </si>
  <si>
    <t>24.12.99</t>
  </si>
  <si>
    <t>24.11.00</t>
  </si>
  <si>
    <t>14.06.01</t>
  </si>
  <si>
    <t>10.12.01</t>
  </si>
  <si>
    <t>27.12.01</t>
  </si>
  <si>
    <t>W-90</t>
  </si>
  <si>
    <t>W-91</t>
  </si>
  <si>
    <t>Y-13</t>
  </si>
  <si>
    <t>Y-14</t>
  </si>
  <si>
    <t>Y-62</t>
  </si>
  <si>
    <t>Y-63</t>
  </si>
  <si>
    <t>Y-70</t>
  </si>
  <si>
    <t>Z-12</t>
  </si>
  <si>
    <t>Z-13</t>
  </si>
  <si>
    <t>Z-15</t>
  </si>
  <si>
    <t>Z-16</t>
  </si>
  <si>
    <t>Z-29</t>
  </si>
  <si>
    <t>Z-30</t>
  </si>
  <si>
    <t>Z-36</t>
  </si>
  <si>
    <t>Z-46</t>
  </si>
  <si>
    <t>Z-47</t>
  </si>
  <si>
    <t>Z-65</t>
  </si>
  <si>
    <t>Z-67</t>
  </si>
  <si>
    <t>Z-68</t>
  </si>
  <si>
    <t>Z-69</t>
  </si>
  <si>
    <t>H-15</t>
  </si>
  <si>
    <t>I-35</t>
  </si>
  <si>
    <t>K-67</t>
  </si>
  <si>
    <t>K-68</t>
  </si>
  <si>
    <t>K-70</t>
  </si>
  <si>
    <t>Q-62</t>
  </si>
  <si>
    <t>Q-91</t>
  </si>
  <si>
    <t>X-19</t>
  </si>
  <si>
    <t>X-56</t>
  </si>
  <si>
    <t>VIII-71</t>
  </si>
  <si>
    <t>VIII-73</t>
  </si>
  <si>
    <t>VIII-74</t>
  </si>
  <si>
    <t>VIII-83</t>
  </si>
  <si>
    <t>T-70</t>
  </si>
  <si>
    <t>T-69</t>
  </si>
  <si>
    <t>T-43</t>
  </si>
  <si>
    <t>T-42</t>
  </si>
  <si>
    <t>T-26</t>
  </si>
  <si>
    <t>T-17</t>
  </si>
  <si>
    <t>T-15</t>
  </si>
  <si>
    <t>T-14</t>
  </si>
  <si>
    <t>T-79</t>
  </si>
  <si>
    <t>T-81</t>
  </si>
  <si>
    <t>T-93</t>
  </si>
  <si>
    <t>Z-85</t>
  </si>
  <si>
    <t>Sl. No.</t>
  </si>
  <si>
    <t>Name of the Mills</t>
  </si>
  <si>
    <t>State</t>
  </si>
  <si>
    <t>Page-Vol.</t>
  </si>
  <si>
    <t>Amount Sanctioned</t>
  </si>
  <si>
    <t>Date of Payment</t>
  </si>
  <si>
    <t>No. of Instll.</t>
  </si>
  <si>
    <t>Amount Paid</t>
  </si>
  <si>
    <t>Pr. Amount</t>
  </si>
  <si>
    <t>Amount due</t>
  </si>
  <si>
    <t>In Lakh</t>
  </si>
  <si>
    <t>29.03.88</t>
  </si>
  <si>
    <t>20.04.90</t>
  </si>
  <si>
    <t>08.01.91</t>
  </si>
  <si>
    <t>21.01.91</t>
  </si>
  <si>
    <t>11.03.92</t>
  </si>
  <si>
    <t>13.03.94</t>
  </si>
  <si>
    <t>31.03.89</t>
  </si>
  <si>
    <t>08.10.92</t>
  </si>
  <si>
    <t>24.08.93</t>
  </si>
  <si>
    <t>12.04.96</t>
  </si>
  <si>
    <t>29.03.96</t>
  </si>
  <si>
    <t>26.03.02</t>
  </si>
  <si>
    <t>09.12.09</t>
  </si>
  <si>
    <t>17.01.11</t>
  </si>
  <si>
    <t>Z-37</t>
  </si>
  <si>
    <t>02.12.11</t>
  </si>
  <si>
    <t>09.11.10</t>
  </si>
  <si>
    <t>02.06.11</t>
  </si>
  <si>
    <t>31.03.09</t>
  </si>
  <si>
    <t>15.07.10</t>
  </si>
  <si>
    <t>31.03.12</t>
  </si>
  <si>
    <t>03.04.12</t>
  </si>
  <si>
    <t>18.06.14</t>
  </si>
  <si>
    <t>24.01.13</t>
  </si>
  <si>
    <t>27.02.13</t>
  </si>
  <si>
    <t>05.07.13</t>
  </si>
  <si>
    <t>05.08.14</t>
  </si>
  <si>
    <t>10.12.14</t>
  </si>
  <si>
    <t>05.11.15</t>
  </si>
  <si>
    <t>28.03.15</t>
  </si>
  <si>
    <t>24.04.15</t>
  </si>
  <si>
    <t>Maharashtra</t>
  </si>
  <si>
    <t>04.03.99</t>
  </si>
  <si>
    <t>04.09.91</t>
  </si>
  <si>
    <t>30.06.95</t>
  </si>
  <si>
    <t>28.09.95</t>
  </si>
  <si>
    <t>11.03.99</t>
  </si>
  <si>
    <t>18.02.01</t>
  </si>
  <si>
    <t>27.03.86</t>
  </si>
  <si>
    <t>16.07.98</t>
  </si>
  <si>
    <t>15.03.99</t>
  </si>
  <si>
    <t>21.12.95</t>
  </si>
  <si>
    <t>03.08.10</t>
  </si>
  <si>
    <t>20.07.11</t>
  </si>
  <si>
    <t>08.12.06</t>
  </si>
  <si>
    <t>02.01.08</t>
  </si>
  <si>
    <t>25.02.11</t>
  </si>
  <si>
    <t>U.P.</t>
  </si>
  <si>
    <t>09.10.14</t>
  </si>
  <si>
    <t>07.02.91</t>
  </si>
  <si>
    <t>06.01.94</t>
  </si>
  <si>
    <t>01.03.94</t>
  </si>
  <si>
    <t>17.01.92</t>
  </si>
  <si>
    <t>13.05.92</t>
  </si>
  <si>
    <t>M.P.</t>
  </si>
  <si>
    <t>22.02.90</t>
  </si>
  <si>
    <t>30.03.88</t>
  </si>
  <si>
    <t>Punjab</t>
  </si>
  <si>
    <t>24.01.94</t>
  </si>
  <si>
    <t>27.06.94</t>
  </si>
  <si>
    <t>22.01.10</t>
  </si>
  <si>
    <t>Orissa</t>
  </si>
  <si>
    <t>18.11.05</t>
  </si>
  <si>
    <t>22.09.06</t>
  </si>
  <si>
    <t>08.05.09</t>
  </si>
  <si>
    <t>09.09.13</t>
  </si>
  <si>
    <t>18.06.99</t>
  </si>
  <si>
    <t>14.07.92</t>
  </si>
  <si>
    <t>19.09.92</t>
  </si>
  <si>
    <t>24.11.01</t>
  </si>
  <si>
    <t>Gujarat</t>
  </si>
  <si>
    <t>28.12.92</t>
  </si>
  <si>
    <t>17.01.94</t>
  </si>
  <si>
    <t>18.02.94</t>
  </si>
  <si>
    <t>22.03.95</t>
  </si>
  <si>
    <t>04.07.11</t>
  </si>
  <si>
    <t>30.12.11</t>
  </si>
  <si>
    <t>09.07.99</t>
  </si>
  <si>
    <t>22.02.01</t>
  </si>
  <si>
    <t>Bihar</t>
  </si>
  <si>
    <t>17.02.98</t>
  </si>
  <si>
    <t>21.09.10</t>
  </si>
  <si>
    <t>05.05.14</t>
  </si>
  <si>
    <t>14.08.14</t>
  </si>
  <si>
    <t>Karnataka</t>
  </si>
  <si>
    <t>A.P.</t>
  </si>
  <si>
    <t>Uttrakhand</t>
  </si>
  <si>
    <t>Tamilnadu</t>
  </si>
  <si>
    <t>A-04</t>
  </si>
  <si>
    <t>AA-01</t>
  </si>
  <si>
    <t>AA-02</t>
  </si>
  <si>
    <t>DD-03</t>
  </si>
  <si>
    <t>DD-04</t>
  </si>
  <si>
    <t>DD-06</t>
  </si>
  <si>
    <t>N-02</t>
  </si>
  <si>
    <t>N-04</t>
  </si>
  <si>
    <t>P-02</t>
  </si>
  <si>
    <t>P-04</t>
  </si>
  <si>
    <t>T-04</t>
  </si>
  <si>
    <t>T-05</t>
  </si>
  <si>
    <t>W-01</t>
  </si>
  <si>
    <t>W-02</t>
  </si>
  <si>
    <t xml:space="preserve">Amount Sanctioned </t>
  </si>
  <si>
    <t>Penal Intt.</t>
  </si>
  <si>
    <t xml:space="preserve">Amount Due </t>
  </si>
  <si>
    <t>23.09.98</t>
  </si>
  <si>
    <t>30.09.13</t>
  </si>
  <si>
    <t>30.03.12</t>
  </si>
  <si>
    <t>23.09.13</t>
  </si>
  <si>
    <t>19.10.11</t>
  </si>
  <si>
    <t>17.05.10</t>
  </si>
  <si>
    <t>30.03.15</t>
  </si>
  <si>
    <t>05.02.13</t>
  </si>
  <si>
    <t>03.02.99</t>
  </si>
  <si>
    <t>29.03.00</t>
  </si>
  <si>
    <t>20.07.12</t>
  </si>
  <si>
    <t>28.02.14</t>
  </si>
  <si>
    <t>14.03.13</t>
  </si>
  <si>
    <t>30.03.94</t>
  </si>
  <si>
    <t>12.12.94</t>
  </si>
  <si>
    <t>07.10.96</t>
  </si>
  <si>
    <t>21.08.09</t>
  </si>
  <si>
    <t>23.09.10</t>
  </si>
  <si>
    <t>18.08.98</t>
  </si>
  <si>
    <t>01.09.98</t>
  </si>
  <si>
    <t>30.09.98</t>
  </si>
  <si>
    <t>09.08.04</t>
  </si>
  <si>
    <t>09.08.05</t>
  </si>
  <si>
    <t>22.03.06</t>
  </si>
  <si>
    <t>30.10.09</t>
  </si>
  <si>
    <t>04.06.14</t>
  </si>
  <si>
    <t>24.07.13</t>
  </si>
  <si>
    <t>30.06.14</t>
  </si>
  <si>
    <t>Kerla</t>
  </si>
  <si>
    <t>CC-01</t>
  </si>
  <si>
    <t>CC-02</t>
  </si>
  <si>
    <t>CC-04</t>
  </si>
  <si>
    <t>CC-05</t>
  </si>
  <si>
    <t>CC-07</t>
  </si>
  <si>
    <t>CC-08</t>
  </si>
  <si>
    <t>13.04.18</t>
  </si>
  <si>
    <t>21.05.18</t>
  </si>
  <si>
    <t>GRAND TOTAL</t>
  </si>
  <si>
    <t>IX-01</t>
  </si>
  <si>
    <t>IX-07</t>
  </si>
  <si>
    <t>VIII-04</t>
  </si>
  <si>
    <t>VIII-05</t>
  </si>
  <si>
    <t>XI-01</t>
  </si>
  <si>
    <t>XI-02</t>
  </si>
  <si>
    <t>XI-03</t>
  </si>
  <si>
    <t>XI-04</t>
  </si>
  <si>
    <t>XI-06</t>
  </si>
  <si>
    <t>05.11.07</t>
  </si>
  <si>
    <t>21.12.09</t>
  </si>
  <si>
    <t>12.09.08</t>
  </si>
  <si>
    <t>08.01.10</t>
  </si>
  <si>
    <t>28.03.13</t>
  </si>
  <si>
    <t>01.01.17</t>
  </si>
  <si>
    <t>23.08.18</t>
  </si>
  <si>
    <t>01.03.13</t>
  </si>
  <si>
    <t>23.09.08</t>
  </si>
  <si>
    <t>31.03.14</t>
  </si>
  <si>
    <t>01.05.09</t>
  </si>
  <si>
    <t>26.07.16</t>
  </si>
  <si>
    <t>14.03.18</t>
  </si>
  <si>
    <t>29.09.17</t>
  </si>
  <si>
    <t>27.11.17</t>
  </si>
  <si>
    <t>15.06.18</t>
  </si>
  <si>
    <t>14.05.10</t>
  </si>
  <si>
    <t>06.12.10</t>
  </si>
  <si>
    <t>14.01.11</t>
  </si>
  <si>
    <t>20.01.11</t>
  </si>
  <si>
    <t>18.01.12</t>
  </si>
  <si>
    <t>15.01.13</t>
  </si>
  <si>
    <t>14.08.13</t>
  </si>
  <si>
    <t>31.07.13</t>
  </si>
  <si>
    <t>28.03.14</t>
  </si>
  <si>
    <t>24.11.15</t>
  </si>
  <si>
    <t>20.01.06</t>
  </si>
  <si>
    <t>21.02.11</t>
  </si>
  <si>
    <t>27.06.11</t>
  </si>
  <si>
    <t>Gujrat</t>
  </si>
  <si>
    <t>Maharastra</t>
  </si>
  <si>
    <t>X-01</t>
  </si>
  <si>
    <t>X-06</t>
  </si>
  <si>
    <t>19.09.13</t>
  </si>
  <si>
    <t>19.01.12</t>
  </si>
  <si>
    <t>Interest + Penal Interest</t>
  </si>
  <si>
    <t>In Rupees</t>
  </si>
  <si>
    <t>Name of the Scheme</t>
  </si>
  <si>
    <t>08.12.15</t>
  </si>
  <si>
    <t>27.02.20</t>
  </si>
  <si>
    <t>26.09.18</t>
  </si>
  <si>
    <t>28.09.18</t>
  </si>
  <si>
    <t>08.02.17</t>
  </si>
  <si>
    <t>06.12.16</t>
  </si>
  <si>
    <t>08.09.17</t>
  </si>
  <si>
    <t>28.02.19</t>
  </si>
  <si>
    <t>09.08.16</t>
  </si>
  <si>
    <t>24.04.19</t>
  </si>
  <si>
    <t>06.02.17</t>
  </si>
  <si>
    <t>06.06.17</t>
  </si>
  <si>
    <t>02.12.15</t>
  </si>
  <si>
    <t>03.08.16</t>
  </si>
  <si>
    <t>`</t>
  </si>
  <si>
    <t>14.03.20</t>
  </si>
  <si>
    <t>30.01.17</t>
  </si>
  <si>
    <t>21.11.19</t>
  </si>
  <si>
    <t>31.12.19</t>
  </si>
  <si>
    <t>30.09.20</t>
  </si>
  <si>
    <t>24.11.20</t>
  </si>
  <si>
    <t>25.06.20</t>
  </si>
  <si>
    <t>30.06.20</t>
  </si>
  <si>
    <t>24.12.20</t>
  </si>
  <si>
    <t>08.01.21</t>
  </si>
  <si>
    <t>25.01.21</t>
  </si>
  <si>
    <t>11.02.21</t>
  </si>
  <si>
    <t>17.05.18</t>
  </si>
  <si>
    <t>29.03.18</t>
  </si>
  <si>
    <t>31.12.18</t>
  </si>
  <si>
    <t>X-78</t>
  </si>
  <si>
    <t>X-79</t>
  </si>
  <si>
    <t>X-80</t>
  </si>
  <si>
    <t>X-72</t>
  </si>
  <si>
    <t>X-70</t>
  </si>
  <si>
    <t>Interest + Penal_Intt.</t>
  </si>
  <si>
    <t>-</t>
  </si>
  <si>
    <r>
      <t>Interest + Penal</t>
    </r>
    <r>
      <rPr>
        <b/>
        <sz val="10"/>
        <color indexed="23"/>
        <rFont val="Tahoma"/>
        <family val="2"/>
      </rPr>
      <t>_</t>
    </r>
    <r>
      <rPr>
        <b/>
        <sz val="10"/>
        <rFont val="Tahoma"/>
        <family val="2"/>
      </rPr>
      <t>Intt.</t>
    </r>
  </si>
  <si>
    <t>XI-36</t>
  </si>
  <si>
    <t>XI-37</t>
  </si>
  <si>
    <t>27.09.21</t>
  </si>
  <si>
    <t>05.10.21</t>
  </si>
  <si>
    <r>
      <rPr>
        <b/>
        <sz val="9"/>
        <color rgb="FF3333FF"/>
        <rFont val="Tahoma"/>
        <family val="2"/>
      </rPr>
      <t>M/s. N.C.S Sugars Ltd.</t>
    </r>
    <r>
      <rPr>
        <sz val="9"/>
        <rFont val="Tahoma"/>
        <family val="2"/>
      </rPr>
      <t>, Vizarnagaram, Distt. Bobbilli, A.P.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</si>
  <si>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(B.A.C.L), Village Kunthur, Taluka Kollegal, Distt. Chamrajnagar, Karnataka</t>
    </r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</si>
  <si>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Bajolga, Taluka Bhalki, Distt. Bidar, Karnataka</t>
    </r>
  </si>
  <si>
    <r>
      <rPr>
        <b/>
        <sz val="9"/>
        <color rgb="FF3333FF"/>
        <rFont val="Tahoma"/>
        <family val="2"/>
      </rPr>
      <t>M/s. Bidar Kisan Sahakari Karkhana Ltd.</t>
    </r>
    <r>
      <rPr>
        <sz val="9"/>
        <rFont val="Tahoma"/>
        <family val="2"/>
      </rPr>
      <t>, Village Mogdal, Distt. Bidar, Karnataka</t>
    </r>
  </si>
  <si>
    <r>
      <rPr>
        <b/>
        <sz val="9"/>
        <color rgb="FF3333FF"/>
        <rFont val="Tahoma"/>
        <family val="2"/>
      </rPr>
      <t>M/s. Sree Rayalseema Sugar &amp; Energy Pvt. Ltd.</t>
    </r>
    <r>
      <rPr>
        <sz val="9"/>
        <rFont val="Tahoma"/>
        <family val="2"/>
      </rPr>
      <t>, Ayyalur, Nandyal, Distt. Karnool,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</si>
  <si>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Rajeswarapuram, Nelakondapally, Distt. Khammam, A.P.</t>
    </r>
  </si>
  <si>
    <r>
      <rPr>
        <b/>
        <sz val="9"/>
        <color rgb="FF3333FF"/>
        <rFont val="Tahoma"/>
        <family val="2"/>
      </rPr>
      <t>M/s. Shree Una Taluka Khedut SKUM Ltd</t>
    </r>
    <r>
      <rPr>
        <sz val="9"/>
        <rFont val="Tahoma"/>
        <family val="2"/>
      </rPr>
      <t>., Godhara Road, Distt. Junagarh, Gujrat</t>
    </r>
  </si>
  <si>
    <t>X-82</t>
  </si>
  <si>
    <t>X-85</t>
  </si>
  <si>
    <r>
      <rPr>
        <b/>
        <sz val="9"/>
        <color rgb="FF3333FF"/>
        <rFont val="Tahoma"/>
        <family val="2"/>
      </rPr>
      <t>M/s. Harsha Sugar Ltd.</t>
    </r>
    <r>
      <rPr>
        <sz val="9"/>
        <color theme="1"/>
        <rFont val="Tahoma"/>
        <family val="2"/>
      </rPr>
      <t>, Village Savadatti, Taluka Savadatti, Distt. Belgaum, Karnataka</t>
    </r>
  </si>
  <si>
    <r>
      <rPr>
        <b/>
        <sz val="9"/>
        <color rgb="FF3333FF"/>
        <rFont val="Tahoma"/>
        <family val="2"/>
      </rPr>
      <t>M/s. Manali Sugar Ltd.</t>
    </r>
    <r>
      <rPr>
        <sz val="9"/>
        <rFont val="Tahoma"/>
        <family val="2"/>
      </rPr>
      <t>, Malaghan, Sindagi, Distt. Bijapur, Karnataka</t>
    </r>
  </si>
  <si>
    <r>
      <rPr>
        <b/>
        <sz val="9"/>
        <color rgb="FF3333FF"/>
        <rFont val="Tahoma"/>
        <family val="2"/>
      </rPr>
      <t>M/s. Mylar Sugars Ltd.</t>
    </r>
    <r>
      <rPr>
        <sz val="9"/>
        <color theme="1"/>
        <rFont val="Tahoma"/>
        <family val="2"/>
      </rPr>
      <t>, (MSL), Beerabbi Village, Hoovina, Taluka Hadagabi, Distt. Ballary,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</si>
  <si>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Unit-II (Lease of Sahakari Sakkar Karkhana Niyamit) Village Bhusanoor, Taluka Aland, Dist. Gulbarga, Karnataka</t>
    </r>
  </si>
  <si>
    <r>
      <rPr>
        <b/>
        <sz val="9"/>
        <color rgb="FF3333FF"/>
        <rFont val="Tahoma"/>
        <family val="2"/>
      </rPr>
      <t>M/s. Shri Balaji Sugar and Chemicals Pvt. Ltd.</t>
    </r>
    <r>
      <rPr>
        <sz val="9"/>
        <rFont val="Tahoma"/>
        <family val="2"/>
      </rPr>
      <t>, Yaragal, Vijapur, Karnataka</t>
    </r>
  </si>
  <si>
    <r>
      <rPr>
        <b/>
        <sz val="9"/>
        <color rgb="FF3333FF"/>
        <rFont val="Tahoma"/>
        <family val="2"/>
      </rPr>
      <t>M/s. Shri Bhimashankar S.S.K. Niyamit Ltd.</t>
    </r>
    <r>
      <rPr>
        <sz val="9"/>
        <rFont val="Tahoma"/>
        <family val="2"/>
      </rPr>
      <t>, Marguar, Taluka Indi, Distt. Vijaypur, Karnataka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</si>
  <si>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 Taluka Jamkhandi, Distt. Bagalkot, Karnataka</t>
    </r>
  </si>
  <si>
    <r>
      <rPr>
        <b/>
        <sz val="9"/>
        <color rgb="FF3333FF"/>
        <rFont val="Tahoma"/>
        <family val="2"/>
      </rPr>
      <t>M/s. The Krishna S.S.K. Niyamit</t>
    </r>
    <r>
      <rPr>
        <sz val="9"/>
        <rFont val="Tahoma"/>
        <family val="2"/>
      </rPr>
      <t>, Sankontti, Taluka Athani, Distt. Belgaum, Karnataka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</si>
  <si>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Takli Sikandar, Taluka Mohal,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</si>
  <si>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Solapur, Maharashtra</t>
    </r>
  </si>
  <si>
    <r>
      <rPr>
        <b/>
        <sz val="9"/>
        <color rgb="FF3333FF"/>
        <rFont val="Tahoma"/>
        <family val="2"/>
      </rPr>
      <t>M/s. Jai Hind Sugar Pvt. Ltd.</t>
    </r>
    <r>
      <rPr>
        <sz val="9"/>
        <rFont val="Tahoma"/>
        <family val="2"/>
      </rPr>
      <t xml:space="preserve">, Achegaon, Taluka South Solapur, Distt. Solapur, Maharashtra </t>
    </r>
  </si>
  <si>
    <r>
      <rPr>
        <b/>
        <sz val="9"/>
        <color rgb="FF3333FF"/>
        <rFont val="Tahoma"/>
        <family val="2"/>
      </rPr>
      <t>M/s. Kakudi S.S.K.  Ltd.</t>
    </r>
    <r>
      <rPr>
        <sz val="9"/>
        <rFont val="Tahoma"/>
        <family val="2"/>
      </rPr>
      <t>, Pimpalgaon, Taluka Shrigonda, Distt. Ahmednagar, Maharashtra</t>
    </r>
  </si>
  <si>
    <r>
      <rPr>
        <b/>
        <sz val="9"/>
        <color rgb="FF3333FF"/>
        <rFont val="Tahoma"/>
        <family val="2"/>
      </rPr>
      <t>M/s. Lok Mangal Agro Ind. Ltd.</t>
    </r>
    <r>
      <rPr>
        <sz val="9"/>
        <rFont val="Tahoma"/>
        <family val="2"/>
      </rPr>
      <t>, Subhashnagar, Bibi Dharpal, Taluka North Solapur, Distt. Solapur,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</si>
  <si>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>, Dinkarnagar, Seloo, Distt. Wardha,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</si>
  <si>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Taluka Newasa, Distt. Ahmednagar,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</si>
  <si>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 Nagar, Taluka Indapur, Distt. Pune, Maharashtra</t>
    </r>
  </si>
  <si>
    <r>
      <rPr>
        <b/>
        <sz val="9"/>
        <color rgb="FF3333FF"/>
        <rFont val="Tahoma"/>
        <family val="2"/>
      </rPr>
      <t>M/s. Sahakar Shiromani Vasantrao Kale S.S.K. Ltd.</t>
    </r>
    <r>
      <rPr>
        <sz val="9"/>
        <rFont val="Tahoma"/>
        <family val="2"/>
      </rPr>
      <t>, Chandrabhaganagar, P.O. Bhalwani, Taluka Pandharpur, Distt. Solapur, Maharashtra</t>
    </r>
  </si>
  <si>
    <r>
      <rPr>
        <b/>
        <sz val="9"/>
        <color rgb="FF3333FF"/>
        <rFont val="Tahoma"/>
        <family val="2"/>
      </rPr>
      <t>M/s. Sahakar Maharshee Shivajirao Narayanrao Nagawade S.S.K. Ltd.</t>
    </r>
    <r>
      <rPr>
        <sz val="9"/>
        <rFont val="Tahoma"/>
        <family val="2"/>
      </rPr>
      <t>, (Formerly known as The Shrigonda S.S.K. Ltd.), Shrigonda, Distt. Ahmednagar, Maharashtra</t>
    </r>
  </si>
  <si>
    <r>
      <rPr>
        <b/>
        <sz val="9"/>
        <color rgb="FF3333FF"/>
        <rFont val="Tahoma"/>
        <family val="2"/>
      </rPr>
      <t>M/s. Shree Siddheshwar S.S.K. Ltd.</t>
    </r>
    <r>
      <rPr>
        <sz val="9"/>
        <rFont val="Tahoma"/>
        <family val="2"/>
      </rPr>
      <t>, Kumatha, Taluka North Solapur, Distt. Solapur, Maharashtra</t>
    </r>
  </si>
  <si>
    <r>
      <rPr>
        <b/>
        <sz val="9"/>
        <color rgb="FF3333FF"/>
        <rFont val="Tahoma"/>
        <family val="2"/>
      </rPr>
      <t>M/s. Shri Chhatrapati S.S.K. Ltd.</t>
    </r>
    <r>
      <rPr>
        <sz val="9"/>
        <rFont val="Tahoma"/>
        <family val="2"/>
      </rPr>
      <t>, Bhavaninagar, Taluka Indapur, Distt. Pune, Maharashtra</t>
    </r>
  </si>
  <si>
    <r>
      <rPr>
        <b/>
        <sz val="9"/>
        <color rgb="FF3333FF"/>
        <rFont val="Tahoma"/>
        <family val="2"/>
      </rPr>
      <t>M/s. Shri Dnyaneshwar S.S.K. Ltd.</t>
    </r>
    <r>
      <rPr>
        <sz val="9"/>
        <rFont val="Tahoma"/>
        <family val="2"/>
      </rPr>
      <t>, Dnyaneshwar Nagar, Taluka Newasa, Bhinde, Ahmednagar, Maharashtra</t>
    </r>
  </si>
  <si>
    <r>
      <rPr>
        <b/>
        <sz val="9"/>
        <color rgb="FF3333FF"/>
        <rFont val="Tahoma"/>
        <family val="2"/>
      </rPr>
      <t>M/s. Shri Shankar S.S.K. Ltd.</t>
    </r>
    <r>
      <rPr>
        <sz val="9"/>
        <rFont val="Tahoma"/>
        <family val="2"/>
      </rPr>
      <t>, Sadashivnagar,Taluka Malshiras, Distt. Solapur, Maharashtra</t>
    </r>
  </si>
  <si>
    <r>
      <rPr>
        <b/>
        <sz val="9"/>
        <color rgb="FF3333FF"/>
        <rFont val="Tahoma"/>
        <family val="2"/>
      </rPr>
      <t>M/s. Shri Vithal S.S.K. Ltd.</t>
    </r>
    <r>
      <rPr>
        <sz val="9"/>
        <rFont val="Tahoma"/>
        <family val="2"/>
      </rPr>
      <t>, Venunagar, P.O. Gursale, Taluka Pandharpur, Distt. Solapur, Maharashtra</t>
    </r>
  </si>
  <si>
    <r>
      <rPr>
        <b/>
        <sz val="9"/>
        <color rgb="FF3333FF"/>
        <rFont val="Tahoma"/>
        <family val="2"/>
      </rPr>
      <t>M/s. The Co-op. Sugar Ltd.</t>
    </r>
    <r>
      <rPr>
        <sz val="9"/>
        <rFont val="Tahoma"/>
        <family val="2"/>
      </rPr>
      <t>, Chittur, Menonpara, Distt. Palakkad, Kerla</t>
    </r>
  </si>
  <si>
    <r>
      <rPr>
        <b/>
        <sz val="9"/>
        <color rgb="FF3333FF"/>
        <rFont val="Tahoma"/>
        <family val="2"/>
      </rPr>
      <t>M/s. Bhopal Sugar Industries Ltd.</t>
    </r>
    <r>
      <rPr>
        <sz val="9"/>
        <rFont val="Tahoma"/>
        <family val="2"/>
      </rPr>
      <t>, P. O. Sehore, M.P.</t>
    </r>
  </si>
  <si>
    <r>
      <rPr>
        <b/>
        <sz val="9"/>
        <color rgb="FF3333FF"/>
        <rFont val="Tahoma"/>
        <family val="2"/>
      </rPr>
      <t>M/s. Krishak S.S.K. Mydit Narayanpur Ltd.</t>
    </r>
    <r>
      <rPr>
        <sz val="9"/>
        <rFont val="Tahoma"/>
        <family val="2"/>
      </rPr>
      <t>, (Raghogarh) Distt. Guna, M.P.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</si>
  <si>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Kasoda Tehsil, Erondal, Distt. Jalgaon, Maharashtra</t>
    </r>
  </si>
  <si>
    <r>
      <rPr>
        <b/>
        <sz val="9"/>
        <color rgb="FF3333FF"/>
        <rFont val="Tahoma"/>
        <family val="2"/>
      </rPr>
      <t>M/s. Narsinha S.S.K. Ltd.</t>
    </r>
    <r>
      <rPr>
        <sz val="9"/>
        <rFont val="Tahoma"/>
        <family val="2"/>
      </rPr>
      <t>, Lahagaon, Distt. Parbhani, Maharashtra</t>
    </r>
  </si>
  <si>
    <r>
      <rPr>
        <b/>
        <sz val="9"/>
        <color rgb="FF3333FF"/>
        <rFont val="Tahoma"/>
        <family val="2"/>
      </rPr>
      <t>M/s. Swami Smarth S.S.K. Ltd.</t>
    </r>
    <r>
      <rPr>
        <sz val="9"/>
        <rFont val="Tahoma"/>
        <family val="2"/>
      </rPr>
      <t>, Dahitane, Distt. Solapur, Maharashtra</t>
    </r>
  </si>
  <si>
    <r>
      <rPr>
        <b/>
        <sz val="9"/>
        <color rgb="FF3333FF"/>
        <rFont val="Tahoma"/>
        <family val="2"/>
      </rPr>
      <t>M/s.Yeswant S.S.K. Ltd.</t>
    </r>
    <r>
      <rPr>
        <sz val="9"/>
        <rFont val="Tahoma"/>
        <family val="2"/>
      </rPr>
      <t>, P.O. Theru, Tal. Heveli, Distt. Pune, Maharashtra</t>
    </r>
  </si>
  <si>
    <r>
      <rPr>
        <b/>
        <sz val="9"/>
        <color rgb="FF3333FF"/>
        <rFont val="Tahoma"/>
        <family val="2"/>
      </rPr>
      <t>M/s. Shree Mahakali S.S.K. Ltd.</t>
    </r>
    <r>
      <rPr>
        <sz val="9"/>
        <rFont val="Tahoma"/>
        <family val="2"/>
      </rPr>
      <t>, Rajaram Bapu Nagar,Taluka Kavathe, Distt. Sangli, Maharashtra</t>
    </r>
  </si>
  <si>
    <r>
      <rPr>
        <b/>
        <sz val="9"/>
        <color rgb="FF3333FF"/>
        <rFont val="Tahoma"/>
        <family val="2"/>
      </rPr>
      <t>M/s. The Akola Zilla S.S.K. Ltd.</t>
    </r>
    <r>
      <rPr>
        <sz val="9"/>
        <rFont val="Tahoma"/>
        <family val="2"/>
      </rPr>
      <t>, Vizora Yeota Tehsil Barshitakli, Distt. Akola, Maharashtra</t>
    </r>
  </si>
  <si>
    <r>
      <rPr>
        <b/>
        <sz val="9"/>
        <color rgb="FF3333FF"/>
        <rFont val="Tahoma"/>
        <family val="2"/>
      </rPr>
      <t>M/s. Anuradha Sugar Mills Ltd.</t>
    </r>
    <r>
      <rPr>
        <sz val="9"/>
        <rFont val="Tahoma"/>
        <family val="2"/>
      </rPr>
      <t>, Mungaje Maharaj Nagar, Tal. Warud (Dhand), Buldana, Maharashtra</t>
    </r>
  </si>
  <si>
    <r>
      <rPr>
        <b/>
        <sz val="9"/>
        <color rgb="FF3333FF"/>
        <rFont val="Tahoma"/>
        <family val="2"/>
      </rPr>
      <t>M/s. Wainganga Sugar &amp; Power Ltd.</t>
    </r>
    <r>
      <rPr>
        <sz val="9"/>
        <rFont val="Tahoma"/>
        <family val="2"/>
      </rPr>
      <t>, Devhada, Mahadio, Distt. Bhandara, Maharashtra</t>
    </r>
  </si>
  <si>
    <r>
      <rPr>
        <b/>
        <sz val="9"/>
        <color rgb="FF3333FF"/>
        <rFont val="Tahoma"/>
        <family val="2"/>
      </rPr>
      <t>M/s. Purti Power &amp; Sugar Ltd.</t>
    </r>
    <r>
      <rPr>
        <sz val="9"/>
        <rFont val="Tahoma"/>
        <family val="2"/>
      </rPr>
      <t>, Bela Chanderpur Road, Umrer, Distt. Nagpur,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</si>
  <si>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Talula Indapur, Pune,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</si>
  <si>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rFont val="Tahoma"/>
        <family val="2"/>
      </rPr>
      <t>, Sadashivnagar, Taluka Kagal, Distt. Kolhapur, Maharashtra</t>
    </r>
  </si>
  <si>
    <r>
      <rPr>
        <b/>
        <sz val="9"/>
        <color rgb="FF3333FF"/>
        <rFont val="Tahoma"/>
        <family val="2"/>
      </rPr>
      <t>M/s. Ponni Sugars &amp; Chemicals Ltd.</t>
    </r>
    <r>
      <rPr>
        <sz val="9"/>
        <rFont val="Tahoma"/>
        <family val="2"/>
      </rPr>
      <t>, Unit Bargarh Sugar Mills, Potara, Bardaul, Distt. Sampatpur, Orrisa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</si>
  <si>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Nayagarh, Orissa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</si>
  <si>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P.O. Raja ka Shaspur, U.P.</t>
    </r>
  </si>
  <si>
    <r>
      <rPr>
        <b/>
        <sz val="9"/>
        <color rgb="FF3333FF"/>
        <rFont val="Tahoma"/>
        <family val="2"/>
      </rPr>
      <t>M/s. Anand Agrochem India Ltd.</t>
    </r>
    <r>
      <rPr>
        <sz val="9"/>
        <rFont val="Tahoma"/>
        <family val="2"/>
      </rPr>
      <t>, Gopi Lodhua, Distt. Aligarh, U.P.</t>
    </r>
  </si>
  <si>
    <r>
      <rPr>
        <b/>
        <sz val="9"/>
        <color rgb="FF3333FF"/>
        <rFont val="Tahoma"/>
        <family val="2"/>
      </rPr>
      <t>M/s. Baghauli Sugar &amp; Distillery Ltd.</t>
    </r>
    <r>
      <rPr>
        <sz val="9"/>
        <rFont val="Tahoma"/>
        <family val="2"/>
      </rPr>
      <t>, Bikapur, Hardoi, U.P.</t>
    </r>
  </si>
  <si>
    <r>
      <rPr>
        <b/>
        <sz val="9"/>
        <color rgb="FF3333FF"/>
        <rFont val="Tahoma"/>
        <family val="2"/>
      </rPr>
      <t>M/s. Bilagi Sugar Mils Ltd.</t>
    </r>
    <r>
      <rPr>
        <sz val="9"/>
        <rFont val="Tahoma"/>
        <family val="2"/>
      </rPr>
      <t>, Badagadi, Distt. Bagalkot, Karnataka</t>
    </r>
  </si>
  <si>
    <r>
      <rPr>
        <b/>
        <sz val="9"/>
        <color rgb="FF3333FF"/>
        <rFont val="Tahoma"/>
        <family val="2"/>
      </rPr>
      <t>M/s. Sri Chamundeshwari Sugar Ltd.</t>
    </r>
    <r>
      <rPr>
        <sz val="9"/>
        <color theme="1"/>
        <rFont val="Tahoma"/>
        <family val="2"/>
      </rPr>
      <t>, Manddur, Distt. Mandya,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</si>
  <si>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(Jay Mahesh Sugar Ind. Ltd.), Pawarwadi, Taluka Majalgaon, Distt. Beed, Maharashtra</t>
    </r>
  </si>
  <si>
    <r>
      <rPr>
        <b/>
        <sz val="9"/>
        <color rgb="FF3333FF"/>
        <rFont val="Tahoma"/>
        <family val="2"/>
      </rPr>
      <t>M/s. Sidhanath Sugar Mills Ltd.</t>
    </r>
    <r>
      <rPr>
        <sz val="9"/>
        <rFont val="Tahoma"/>
        <family val="2"/>
      </rPr>
      <t>, Tijre, North Solapur, Distt. Solapur, Maharashtra</t>
    </r>
  </si>
  <si>
    <r>
      <rPr>
        <b/>
        <sz val="9"/>
        <color rgb="FF3333FF"/>
        <rFont val="Tahoma"/>
        <family val="2"/>
      </rPr>
      <t>M/s. Sitaram Maharaj SK (khardi) Ltd.</t>
    </r>
    <r>
      <rPr>
        <sz val="9"/>
        <rFont val="Tahoma"/>
        <family val="2"/>
      </rPr>
      <t>, Taluka Pandharpuri, Distt. Solapur, Maharashtra</t>
    </r>
  </si>
  <si>
    <r>
      <rPr>
        <b/>
        <sz val="9"/>
        <color rgb="FF3333FF"/>
        <rFont val="Tahoma"/>
        <family val="2"/>
      </rPr>
      <t>M/s. Vaidyanath S.S.K. Ltd.</t>
    </r>
    <r>
      <rPr>
        <sz val="9"/>
        <rFont val="Tahoma"/>
        <family val="2"/>
      </rPr>
      <t>, Pangiri, Taluka Parli Vaijnath, Distt. Beed, Maharashtra</t>
    </r>
  </si>
  <si>
    <r>
      <rPr>
        <b/>
        <sz val="9"/>
        <color rgb="FF3333FF"/>
        <rFont val="Tahoma"/>
        <family val="2"/>
      </rPr>
      <t>M/s. The Bhogpur Co-op. Sugar Mills Ltd.</t>
    </r>
    <r>
      <rPr>
        <sz val="9"/>
        <color theme="1"/>
        <rFont val="Tahoma"/>
        <family val="2"/>
      </rPr>
      <t>, Bhogpur, Distt. Jalandhar, Punjab</t>
    </r>
  </si>
  <si>
    <r>
      <rPr>
        <b/>
        <sz val="9"/>
        <color rgb="FF3333FF"/>
        <rFont val="Tahoma"/>
        <family val="2"/>
      </rPr>
      <t>M/s. Ambika Sugar Ltd.</t>
    </r>
    <r>
      <rPr>
        <sz val="9"/>
        <rFont val="Tahoma"/>
        <family val="2"/>
      </rPr>
      <t>, Erayur Pennadar R.S. Virudhachalan, Distt. Cuddalore,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</si>
  <si>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Kalanallur, Shankara puram, Distt. Villupuram, Tamilnadu</t>
    </r>
  </si>
  <si>
    <r>
      <rPr>
        <b/>
        <sz val="9"/>
        <color rgb="FF3333FF"/>
        <rFont val="Tahoma"/>
        <family val="2"/>
      </rPr>
      <t>M/s. Empee Sugars &amp; Chemical Ltd.</t>
    </r>
    <r>
      <rPr>
        <sz val="9"/>
        <rFont val="Tahoma"/>
        <family val="2"/>
      </rPr>
      <t>, Idaikkal, Ambasmudram, Tirunelveli,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</si>
  <si>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(Unit-III), Seramedu, Gingu, Distt. Villupuram,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</si>
  <si>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Poondurai Semur, Taluka Madakurichi, Erode,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</si>
  <si>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Mathur, Shivganga, Taluka Shivganga, Tamilnadu</t>
    </r>
  </si>
  <si>
    <r>
      <rPr>
        <b/>
        <sz val="9"/>
        <color rgb="FF3333FF"/>
        <rFont val="Tahoma"/>
        <family val="2"/>
      </rPr>
      <t>M/s. DCM Shriram Ltd.</t>
    </r>
    <r>
      <rPr>
        <sz val="9"/>
        <rFont val="Tahoma"/>
        <family val="2"/>
      </rPr>
      <t>, DSCL Sugar, Ajbapur, P.O. Mullapur, Distt. Lakhimpur Kheri,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</si>
  <si>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Behari, Distt. Bareilly, U.P.</t>
    </r>
  </si>
  <si>
    <r>
      <rPr>
        <b/>
        <sz val="9"/>
        <color rgb="FF3333FF"/>
        <rFont val="Tahoma"/>
        <family val="2"/>
      </rPr>
      <t>M/s. Seksaria Biswan Sugar Factory Ltd.</t>
    </r>
    <r>
      <rPr>
        <sz val="9"/>
        <rFont val="Tahoma"/>
        <family val="2"/>
      </rPr>
      <t>, Distt. Sitapur, U.P.</t>
    </r>
  </si>
  <si>
    <r>
      <rPr>
        <b/>
        <sz val="9"/>
        <color rgb="FF3333FF"/>
        <rFont val="Tahoma"/>
        <family val="2"/>
      </rPr>
      <t>M/s. Lakshmi Sugar Mills Co. Ltd.</t>
    </r>
    <r>
      <rPr>
        <sz val="9"/>
        <rFont val="Tahoma"/>
        <family val="2"/>
      </rPr>
      <t>, Iqbalpur, Roorkee, Haridwar, Uttrakhand</t>
    </r>
  </si>
  <si>
    <r>
      <rPr>
        <b/>
        <sz val="9"/>
        <color rgb="FF3333FF"/>
        <rFont val="Tahoma"/>
        <family val="2"/>
      </rPr>
      <t>M/s. Febtech sugar Ltd.</t>
    </r>
    <r>
      <rPr>
        <sz val="9"/>
        <rFont val="Tahoma"/>
        <family val="2"/>
      </rPr>
      <t>, (Formerly known as Febtech Sugar Pvt. Ltd.), Nandur, Taluka Mangalvedda,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</si>
  <si>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Distt. Solapur, Maharashtra</t>
    </r>
  </si>
  <si>
    <r>
      <rPr>
        <b/>
        <sz val="9"/>
        <color rgb="FF3333FF"/>
        <rFont val="Tahoma"/>
        <family val="2"/>
      </rPr>
      <t>M/s. Siddhi Sugar and Allied Industried Ltd.</t>
    </r>
    <r>
      <rPr>
        <sz val="9"/>
        <rFont val="Tahoma"/>
        <family val="2"/>
      </rPr>
      <t>, Ujana, Taluka Ahmedpur, Distt. Latur, Maharashtra</t>
    </r>
  </si>
  <si>
    <r>
      <rPr>
        <b/>
        <sz val="9"/>
        <color rgb="FF3333FF"/>
        <rFont val="Tahoma"/>
        <family val="2"/>
      </rPr>
      <t>M/s. Dwarkadhish Sakhar Karkhana Ltd.</t>
    </r>
    <r>
      <rPr>
        <sz val="9"/>
        <rFont val="Tahoma"/>
        <family val="2"/>
      </rPr>
      <t>, Sheware, Taluka Satana, Distt. Nasik,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</si>
  <si>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color theme="1"/>
        <rFont val="Tahoma"/>
        <family val="2"/>
      </rPr>
      <t>, sadashivnagar, Hamidwada, Kaulage, Taluka Kagal, Distt. Kolhapur, Maharashtra</t>
    </r>
  </si>
  <si>
    <r>
      <rPr>
        <b/>
        <sz val="9"/>
        <color rgb="FF3333FF"/>
        <rFont val="Tahoma"/>
        <family val="2"/>
      </rPr>
      <t>M/s. Dhampur Sugar Mills Ltd.</t>
    </r>
    <r>
      <rPr>
        <sz val="9"/>
        <rFont val="Tahoma"/>
        <family val="2"/>
      </rPr>
      <t>, Moradabad, Distt. Bijnor, U.P.</t>
    </r>
  </si>
  <si>
    <r>
      <rPr>
        <b/>
        <sz val="9"/>
        <color rgb="FF3333FF"/>
        <rFont val="Tahoma"/>
        <family val="2"/>
      </rPr>
      <t>M/s. GEM Sugars Ltd.</t>
    </r>
    <r>
      <rPr>
        <sz val="9"/>
        <rFont val="Tahoma"/>
        <family val="2"/>
      </rPr>
      <t>, Village Kundaragi, Taluka Bilagi, District  Bagalkot, Karnataka</t>
    </r>
  </si>
  <si>
    <r>
      <rPr>
        <b/>
        <sz val="9"/>
        <color rgb="FF3333FF"/>
        <rFont val="Tahoma"/>
        <family val="2"/>
      </rPr>
      <t>M/s. Empee Sugar &amp; Chemical Ltd.</t>
    </r>
    <r>
      <rPr>
        <sz val="9"/>
        <rFont val="Tahoma"/>
        <family val="2"/>
      </rPr>
      <t>, Idaikkal, Ambasmu dram, Distt. Tirunvely,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</si>
  <si>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Tal. Karaipandi, Palur, Distt. Thiruvannamalai,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</si>
  <si>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Seramedu, Gingee, Distt. Villupuram, Tamilnadu</t>
    </r>
  </si>
  <si>
    <t>TamilNadu</t>
  </si>
  <si>
    <t>23.12.15</t>
  </si>
  <si>
    <t>15.03.17</t>
  </si>
  <si>
    <t>22.01.16</t>
  </si>
  <si>
    <t>19.12.16</t>
  </si>
  <si>
    <t>29.11.16</t>
  </si>
  <si>
    <t>05.09.16</t>
  </si>
  <si>
    <t>16.01.17</t>
  </si>
  <si>
    <t>NCDC</t>
  </si>
  <si>
    <t>IFCI</t>
  </si>
  <si>
    <r>
      <rPr>
        <b/>
        <sz val="9"/>
        <color rgb="FF3333FF"/>
        <rFont val="Tahoma"/>
        <family val="2"/>
      </rPr>
      <t>M/s. Bannari Amman Sugar Ltd.</t>
    </r>
    <r>
      <rPr>
        <sz val="9"/>
        <color theme="1"/>
        <rFont val="Tahoma"/>
        <family val="2"/>
      </rPr>
      <t>, Alanganchi village, Nanjanguduka, Taluka Mysore, Karnataka</t>
    </r>
  </si>
  <si>
    <t>10</t>
  </si>
  <si>
    <t>11</t>
  </si>
  <si>
    <r>
      <rPr>
        <b/>
        <sz val="12"/>
        <color rgb="FF3333FF"/>
        <rFont val="Tahoma"/>
        <family val="2"/>
      </rPr>
      <t>Co-Generation</t>
    </r>
    <r>
      <rPr>
        <sz val="9"/>
        <rFont val="Tahoma"/>
        <family val="2"/>
      </rPr>
      <t xml:space="preserve"> (Bagasse Base Power Project)</t>
    </r>
  </si>
  <si>
    <r>
      <rPr>
        <b/>
        <sz val="12"/>
        <color rgb="FF3333FF"/>
        <rFont val="Tahoma"/>
        <family val="2"/>
      </rPr>
      <t>Ethanol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(from Alcohol)</t>
    </r>
  </si>
  <si>
    <r>
      <rPr>
        <b/>
        <sz val="12"/>
        <color rgb="FF3333FF"/>
        <rFont val="Tahoma"/>
        <family val="2"/>
      </rPr>
      <t>Modernisation</t>
    </r>
    <r>
      <rPr>
        <b/>
        <sz val="10"/>
        <rFont val="Tahoma"/>
        <family val="2"/>
      </rPr>
      <t xml:space="preserve"> </t>
    </r>
    <r>
      <rPr>
        <sz val="9"/>
        <rFont val="Tahoma"/>
        <family val="2"/>
      </rPr>
      <t>(Rehabilation)</t>
    </r>
  </si>
  <si>
    <r>
      <rPr>
        <b/>
        <sz val="11"/>
        <color rgb="FF3333FF"/>
        <rFont val="Tahoma"/>
        <family val="2"/>
      </rPr>
      <t>Co-Generation</t>
    </r>
    <r>
      <rPr>
        <sz val="10"/>
        <rFont val="Tahoma"/>
        <family val="2"/>
      </rPr>
      <t xml:space="preserve">     </t>
    </r>
    <r>
      <rPr>
        <sz val="9"/>
        <rFont val="Tahoma"/>
        <family val="2"/>
      </rPr>
      <t>(Bagasse Base Power Project)</t>
    </r>
  </si>
  <si>
    <r>
      <rPr>
        <b/>
        <sz val="11"/>
        <color rgb="FF3333FF"/>
        <rFont val="Tahoma"/>
        <family val="2"/>
      </rPr>
      <t>Ethanol</t>
    </r>
    <r>
      <rPr>
        <sz val="11"/>
        <rFont val="Tahoma"/>
        <family val="2"/>
      </rPr>
      <t xml:space="preserve"> </t>
    </r>
    <r>
      <rPr>
        <sz val="10"/>
        <rFont val="Tahoma"/>
        <family val="2"/>
      </rPr>
      <t xml:space="preserve">                  </t>
    </r>
    <r>
      <rPr>
        <sz val="9"/>
        <rFont val="Tahoma"/>
        <family val="2"/>
      </rPr>
      <t>(from Alcohol)</t>
    </r>
  </si>
  <si>
    <r>
      <rPr>
        <b/>
        <sz val="11"/>
        <color rgb="FF3333FF"/>
        <rFont val="Tahoma"/>
        <family val="2"/>
      </rPr>
      <t>Modernisation</t>
    </r>
    <r>
      <rPr>
        <sz val="10"/>
        <rFont val="Tahoma"/>
        <family val="2"/>
      </rPr>
      <t xml:space="preserve"> </t>
    </r>
    <r>
      <rPr>
        <sz val="9"/>
        <rFont val="Tahoma"/>
        <family val="2"/>
      </rPr>
      <t>(Rehabilitation)</t>
    </r>
  </si>
  <si>
    <t>Digits in Rupees</t>
  </si>
  <si>
    <t>&gt;&gt;</t>
  </si>
  <si>
    <r>
      <rPr>
        <b/>
        <sz val="9"/>
        <color rgb="FF3333FF"/>
        <rFont val="Tahoma"/>
        <family val="2"/>
      </rPr>
      <t>M/s. Gangapur S.S.K. Ltd</t>
    </r>
    <r>
      <rPr>
        <sz val="9"/>
        <rFont val="Tahoma"/>
        <family val="2"/>
      </rPr>
      <t>., P.O. Raghunathnagar, Distt. Aurangabad, Maharashtra</t>
    </r>
  </si>
  <si>
    <r>
      <rPr>
        <b/>
        <sz val="9"/>
        <color rgb="FF3333FF"/>
        <rFont val="Tahoma"/>
        <family val="2"/>
      </rPr>
      <t>M/s. Shirpur S.S.K., Ltd.</t>
    </r>
    <r>
      <rPr>
        <sz val="9"/>
        <rFont val="Tahoma"/>
        <family val="2"/>
      </rPr>
      <t>, Dahiwad, Taluka Shirpur, Maharashtra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</si>
  <si>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Pusad, Distt. Yavatmal, Maharashtra</t>
    </r>
  </si>
  <si>
    <r>
      <rPr>
        <b/>
        <sz val="9"/>
        <color rgb="FF3333FF"/>
        <rFont val="Tahoma"/>
        <family val="2"/>
      </rPr>
      <t>M/s. The Girna S.S.K. Ltd.</t>
    </r>
    <r>
      <rPr>
        <sz val="9"/>
        <rFont val="Tahoma"/>
        <family val="2"/>
      </rPr>
      <t>, Bhana hali, Hiraya Nagar, Distt. Nasik, Maharashtra</t>
    </r>
  </si>
  <si>
    <r>
      <rPr>
        <b/>
        <sz val="9"/>
        <color rgb="FF3333FF"/>
        <rFont val="Tahoma"/>
        <family val="2"/>
      </rPr>
      <t>M/s. Belaganga S.S.K. Ltd.</t>
    </r>
    <r>
      <rPr>
        <sz val="9"/>
        <rFont val="Tahoma"/>
        <family val="2"/>
      </rPr>
      <t>, Distt. Jalgaon, Maharashtra</t>
    </r>
  </si>
  <si>
    <r>
      <rPr>
        <b/>
        <sz val="9"/>
        <color rgb="FF3333FF"/>
        <rFont val="Tahoma"/>
        <family val="2"/>
      </rPr>
      <t>M/s. Godavari Manar S.S.K. Ltd.</t>
    </r>
    <r>
      <rPr>
        <sz val="9"/>
        <rFont val="Tahoma"/>
        <family val="2"/>
      </rPr>
      <t>, Taluka Biloli, Nanded, Maharashtra</t>
    </r>
  </si>
  <si>
    <r>
      <rPr>
        <b/>
        <sz val="9"/>
        <color rgb="FF3333FF"/>
        <rFont val="Tahoma"/>
        <family val="2"/>
      </rPr>
      <t>M/s. Daulat Shetkari S.S.K. Ltd.</t>
    </r>
    <r>
      <rPr>
        <sz val="9"/>
        <rFont val="Tahoma"/>
        <family val="2"/>
      </rPr>
      <t>, Taluka Chandgad, Kolhapur, Maharashtra</t>
    </r>
  </si>
  <si>
    <r>
      <rPr>
        <b/>
        <sz val="9"/>
        <color rgb="FF3333FF"/>
        <rFont val="Tahoma"/>
        <family val="2"/>
      </rPr>
      <t>M/s. Kannad S.S.K. Ltd.</t>
    </r>
    <r>
      <rPr>
        <sz val="9"/>
        <rFont val="Tahoma"/>
        <family val="2"/>
      </rPr>
      <t>, Mahatma Phule, Aurangabad, Maharashta</t>
    </r>
  </si>
  <si>
    <r>
      <rPr>
        <b/>
        <sz val="9"/>
        <color rgb="FF3333FF"/>
        <rFont val="Tahoma"/>
        <family val="2"/>
      </rPr>
      <t>M/s. Ajinkyatara S.S.K. Ltd.</t>
    </r>
    <r>
      <rPr>
        <sz val="9"/>
        <rFont val="Tahoma"/>
        <family val="2"/>
      </rPr>
      <t>, Shandre, Distt. Satara, Maharashtra</t>
    </r>
  </si>
  <si>
    <r>
      <rPr>
        <b/>
        <sz val="9"/>
        <color rgb="FF3333FF"/>
        <rFont val="Tahoma"/>
        <family val="2"/>
      </rPr>
      <t>M/s. Terana S.S.K. Ltd.</t>
    </r>
    <r>
      <rPr>
        <sz val="9"/>
        <rFont val="Tahoma"/>
        <family val="2"/>
      </rPr>
      <t>, Dhoki, Ternanagar, Distt. Osmanabad, Maharashtra</t>
    </r>
  </si>
  <si>
    <r>
      <rPr>
        <b/>
        <sz val="9"/>
        <color rgb="FF3333FF"/>
        <rFont val="Tahoma"/>
        <family val="2"/>
      </rPr>
      <t>M/s. Shree Shankar S.S.K. Ltd.</t>
    </r>
    <r>
      <rPr>
        <sz val="9"/>
        <rFont val="Tahoma"/>
        <family val="2"/>
      </rPr>
      <t>, Sadashiv Nagar, Distt Solapur, Maharashtra</t>
    </r>
  </si>
  <si>
    <r>
      <rPr>
        <b/>
        <sz val="9"/>
        <color rgb="FF3333FF"/>
        <rFont val="Tahoma"/>
        <family val="2"/>
      </rPr>
      <t>M/s. Vasant Rao Dada Patil S.S.K. Ltd</t>
    </r>
    <r>
      <rPr>
        <sz val="9"/>
        <color rgb="FF3333FF"/>
        <rFont val="Tahoma"/>
        <family val="2"/>
      </rPr>
      <t>.</t>
    </r>
    <r>
      <rPr>
        <sz val="9"/>
        <rFont val="Tahoma"/>
        <family val="2"/>
      </rPr>
      <t>, Distt. North Arcot, Maharashtra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</si>
  <si>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Bhuinj, Taluka Wai, Satara, Maharashtra</t>
    </r>
  </si>
  <si>
    <r>
      <rPr>
        <b/>
        <sz val="9"/>
        <color rgb="FF3333FF"/>
        <rFont val="Tahoma"/>
        <family val="2"/>
      </rPr>
      <t>M/s. Karmayogi Shankaraaoji Patil S.S.K. Ltd.</t>
    </r>
    <r>
      <rPr>
        <sz val="9"/>
        <rFont val="Tahoma"/>
        <family val="2"/>
      </rPr>
      <t>, Mahatma Phulenagar (Bijwadi), Indapur, Distt. Pune, Maharashtra</t>
    </r>
  </si>
  <si>
    <r>
      <rPr>
        <b/>
        <sz val="9"/>
        <color rgb="FF3333FF"/>
        <rFont val="Tahoma"/>
        <family val="2"/>
      </rPr>
      <t>M/s. Majalgaon S.S.K. Ltd.</t>
    </r>
    <r>
      <rPr>
        <sz val="9"/>
        <rFont val="Tahoma"/>
        <family val="2"/>
      </rPr>
      <t>, Sunder nagar, Telgaon, Distt. Beed,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</si>
  <si>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Taluka Indapur, Distt. Pune, Maharashtra</t>
    </r>
  </si>
  <si>
    <r>
      <rPr>
        <b/>
        <sz val="9"/>
        <color rgb="FF3333FF"/>
        <rFont val="Tahoma"/>
        <family val="2"/>
      </rPr>
      <t>M/s. Shri Vighnhar S.S.K. Ltd.</t>
    </r>
    <r>
      <rPr>
        <sz val="9"/>
        <rFont val="Tahoma"/>
        <family val="2"/>
      </rPr>
      <t>, Nivritinaga (Dhalewadi), Taluka Jhunnar, Distt. Pune, Maharashtra</t>
    </r>
  </si>
  <si>
    <r>
      <rPr>
        <b/>
        <sz val="9"/>
        <color rgb="FF3333FF"/>
        <rFont val="Tahoma"/>
        <family val="2"/>
      </rPr>
      <t>M/s. Saswad Mali Sugar Factory Ltd.</t>
    </r>
    <r>
      <rPr>
        <sz val="9"/>
        <rFont val="Tahoma"/>
        <family val="2"/>
      </rPr>
      <t>, Taluka Malshiras, Distt. Solapur, Maharashtra</t>
    </r>
  </si>
  <si>
    <r>
      <rPr>
        <b/>
        <sz val="9"/>
        <color rgb="FF3333FF"/>
        <rFont val="Tahoma"/>
        <family val="2"/>
      </rPr>
      <t>M/s. Dr. Babasaheb Ambedkar S.S.K. Ltd.</t>
    </r>
    <r>
      <rPr>
        <sz val="9"/>
        <rFont val="Tahoma"/>
        <family val="2"/>
      </rPr>
      <t>, Taluka Keshegaon, Distt. Osmanabad, Maharashtra</t>
    </r>
  </si>
  <si>
    <r>
      <rPr>
        <b/>
        <sz val="9"/>
        <color rgb="FF3333FF"/>
        <rFont val="Tahoma"/>
        <family val="2"/>
      </rPr>
      <t>M/s. Shri Kumbhi Kasari S.S.K. Ltd.</t>
    </r>
    <r>
      <rPr>
        <sz val="9"/>
        <rFont val="Tahoma"/>
        <family val="2"/>
      </rPr>
      <t>, Kuditre, Taluka Karneer, Distt. Kolhapur, Maharashtra</t>
    </r>
  </si>
  <si>
    <r>
      <rPr>
        <b/>
        <sz val="9"/>
        <color rgb="FF3333FF"/>
        <rFont val="Tahoma"/>
        <family val="2"/>
      </rPr>
      <t>M/s. Sakharmaharshi Bhausaheb Throat S.S.K. Ltd</t>
    </r>
    <r>
      <rPr>
        <b/>
        <sz val="9"/>
        <rFont val="Tahoma"/>
        <family val="2"/>
      </rPr>
      <t>.</t>
    </r>
    <r>
      <rPr>
        <sz val="9"/>
        <color theme="1"/>
        <rFont val="Tahoma"/>
        <family val="2"/>
      </rPr>
      <t>,</t>
    </r>
    <r>
      <rPr>
        <sz val="9"/>
        <rFont val="Tahoma"/>
        <family val="2"/>
      </rPr>
      <t xml:space="preserve"> Amrutnagar, Taluka Sangamner, Distt. Ahmednagar, Maharashtra</t>
    </r>
  </si>
  <si>
    <r>
      <rPr>
        <b/>
        <sz val="9"/>
        <color rgb="FF3333FF"/>
        <rFont val="Tahoma"/>
        <family val="2"/>
      </rPr>
      <t>M/s. Vithal S.S.K. Ltd.</t>
    </r>
    <r>
      <rPr>
        <sz val="9"/>
        <rFont val="Tahoma"/>
        <family val="2"/>
      </rPr>
      <t>, Venunagar, Post Gursale, Taluka Pandharpur, Distt.  Solapur, Maharashtra</t>
    </r>
  </si>
  <si>
    <r>
      <rPr>
        <b/>
        <sz val="9"/>
        <color rgb="FF3333FF"/>
        <rFont val="Tahoma"/>
        <family val="2"/>
      </rPr>
      <t>M/s. Siddhanath Sugar Mills Ltd.</t>
    </r>
    <r>
      <rPr>
        <sz val="9"/>
        <rFont val="Tahoma"/>
        <family val="2"/>
      </rPr>
      <t>, Tirhe, Taluka North Solapur, Distt. Solapur, Maharashtra</t>
    </r>
  </si>
  <si>
    <r>
      <rPr>
        <b/>
        <sz val="9"/>
        <color rgb="FF3333FF"/>
        <rFont val="Tahoma"/>
        <family val="2"/>
      </rPr>
      <t>M/s. Dalmia Bharat Sugar &amp; Industries Ltd.</t>
    </r>
    <r>
      <rPr>
        <sz val="9"/>
        <rFont val="Tahoma"/>
        <family val="2"/>
      </rPr>
      <t>, Asurle Porle, Taluka Panhala, Distt. Kolhapur, Maharashtra</t>
    </r>
  </si>
  <si>
    <r>
      <rPr>
        <b/>
        <sz val="9"/>
        <color rgb="FF3333FF"/>
        <rFont val="Tahoma"/>
        <family val="2"/>
      </rPr>
      <t>M/s. Shri Sant Tukaram S.S.K. Ltd.</t>
    </r>
    <r>
      <rPr>
        <sz val="9"/>
        <rFont val="Tahoma"/>
        <family val="2"/>
      </rPr>
      <t>, Kasansa, Darumre, Taluka Mulshi, Distt. Pune, Maharashtra</t>
    </r>
  </si>
  <si>
    <r>
      <rPr>
        <b/>
        <sz val="9"/>
        <color rgb="FF3333FF"/>
        <rFont val="Tahoma"/>
        <family val="2"/>
      </rPr>
      <t>M/s. Sakhar Shiromani Vasantrao Kale S.S.K. Ltd.</t>
    </r>
    <r>
      <rPr>
        <sz val="9"/>
        <rFont val="Tahoma"/>
        <family val="2"/>
      </rPr>
      <t>, Maharashtra, Chandrabhaganagar, P.O. Bhalwani, Taluka Pandharpur, Distt. Solapur, (Old Name M/s. Chandrabhaga S.S.K. Ltd., Bhalwani), Maharashtra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</si>
  <si>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Takali, Sikandar, Taluka Mohol, Distt. Solapur,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</si>
  <si>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Newasa, Distt. Ahmednagar, Maharashtra</t>
    </r>
  </si>
  <si>
    <r>
      <rPr>
        <b/>
        <sz val="9"/>
        <color rgb="FF3333FF"/>
        <rFont val="Tahoma"/>
        <family val="2"/>
      </rPr>
      <t>M/s. Sonhira S.S.K. Ltd.</t>
    </r>
    <r>
      <rPr>
        <sz val="9"/>
        <rFont val="Tahoma"/>
        <family val="2"/>
      </rPr>
      <t>, Monhanrao Kadamnagar, Wangi, Kadegaon, Distt. Sangli, Maharashtra</t>
    </r>
  </si>
  <si>
    <r>
      <rPr>
        <b/>
        <sz val="9"/>
        <color rgb="FF3333FF"/>
        <rFont val="Tahoma"/>
        <family val="2"/>
      </rPr>
      <t>M/s. Kisan Sahkari Chini Mills Ltd.</t>
    </r>
    <r>
      <rPr>
        <sz val="9"/>
        <rFont val="Tahoma"/>
        <family val="2"/>
      </rPr>
      <t>, Sampoorna Nagar, Lakhimpur kheri, U.P.</t>
    </r>
  </si>
  <si>
    <r>
      <rPr>
        <b/>
        <sz val="9"/>
        <color rgb="FF3333FF"/>
        <rFont val="Tahoma"/>
        <family val="2"/>
      </rPr>
      <t>M/s. Shankar Kanoria Sugar Mills Ltd.</t>
    </r>
    <r>
      <rPr>
        <sz val="9"/>
        <rFont val="Tahoma"/>
        <family val="2"/>
      </rPr>
      <t>, Captianganj, Distt. Deoria, U.P.</t>
    </r>
  </si>
  <si>
    <r>
      <rPr>
        <b/>
        <sz val="9"/>
        <color rgb="FF3333FF"/>
        <rFont val="Tahoma"/>
        <family val="2"/>
      </rPr>
      <t>M/s. The Kanoria Sugar &amp; General Manufacturing Ltd.</t>
    </r>
    <r>
      <rPr>
        <sz val="9"/>
        <rFont val="Tahoma"/>
        <family val="2"/>
      </rPr>
      <t>, U.P.</t>
    </r>
  </si>
  <si>
    <r>
      <rPr>
        <b/>
        <sz val="9"/>
        <color rgb="FF3333FF"/>
        <rFont val="Tahoma"/>
        <family val="2"/>
      </rPr>
      <t>M/s. Kanoria Sugar &amp; General Manfactur Co. Ltd.</t>
    </r>
    <r>
      <rPr>
        <sz val="9"/>
        <rFont val="Tahoma"/>
        <family val="2"/>
      </rPr>
      <t>, Captainganj, Distt. Kushinagar, U.P.</t>
    </r>
  </si>
  <si>
    <r>
      <rPr>
        <b/>
        <sz val="9"/>
        <color rgb="FF3333FF"/>
        <rFont val="Tahoma"/>
        <family val="2"/>
      </rPr>
      <t>M/s. Crawnpore Sugar works Ltd.</t>
    </r>
    <r>
      <rPr>
        <sz val="9"/>
        <rFont val="Tahoma"/>
        <family val="2"/>
      </rPr>
      <t>, Distt. Kanpur, U.P.</t>
    </r>
  </si>
  <si>
    <r>
      <rPr>
        <b/>
        <sz val="9"/>
        <color rgb="FF3333FF"/>
        <rFont val="Tahoma"/>
        <family val="2"/>
      </rPr>
      <t>M/s.Sawadeshi Chini &amp; Manufacturing co. Ltd.</t>
    </r>
    <r>
      <rPr>
        <sz val="9"/>
        <rFont val="Tahoma"/>
        <family val="2"/>
      </rPr>
      <t>, Anand Nagar, Distt. Gorakhpur, U.P.</t>
    </r>
  </si>
  <si>
    <r>
      <rPr>
        <b/>
        <sz val="9"/>
        <color rgb="FF3333FF"/>
        <rFont val="Tahoma"/>
        <family val="2"/>
      </rPr>
      <t>M/s. Sarjoo Sahkari Chini Mill Ltd.</t>
    </r>
    <r>
      <rPr>
        <sz val="9"/>
        <rFont val="Tahoma"/>
        <family val="2"/>
      </rPr>
      <t>, Distt. Lakhimpur Kheri, U.P.</t>
    </r>
  </si>
  <si>
    <r>
      <rPr>
        <b/>
        <sz val="9"/>
        <color rgb="FF3333FF"/>
        <rFont val="Tahoma"/>
        <family val="2"/>
      </rPr>
      <t>M/s. Shervani Sugar Syndicate Ltd.</t>
    </r>
    <r>
      <rPr>
        <sz val="9"/>
        <rFont val="Tahoma"/>
        <family val="2"/>
      </rPr>
      <t>, Distt. Etah, U.P.</t>
    </r>
  </si>
  <si>
    <r>
      <rPr>
        <b/>
        <sz val="9"/>
        <color rgb="FF3333FF"/>
        <rFont val="Tahoma"/>
        <family val="2"/>
      </rPr>
      <t>M/s. Kisan Sahakari Chini Mills Ltd.</t>
    </r>
    <r>
      <rPr>
        <sz val="9"/>
        <rFont val="Tahoma"/>
        <family val="2"/>
      </rPr>
      <t>, Nanata, Distt. Saharanpur, U.P.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</si>
  <si>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Raja ka Sahaspur,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</si>
  <si>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Baheri, Distt. Bareilly, U.P.</t>
    </r>
  </si>
  <si>
    <r>
      <rPr>
        <b/>
        <sz val="9"/>
        <color rgb="FF3333FF"/>
        <rFont val="Tahoma"/>
        <family val="2"/>
      </rPr>
      <t>M/s. Chilwaria Sugar Mills Ltd.</t>
    </r>
    <r>
      <rPr>
        <sz val="9"/>
        <rFont val="Tahoma"/>
        <family val="2"/>
      </rPr>
      <t>, (a unit of Simbholi Sugar Mill Ltd.), Distt. Bahraich, U.P.</t>
    </r>
  </si>
  <si>
    <r>
      <rPr>
        <b/>
        <sz val="9"/>
        <color rgb="FF3333FF"/>
        <rFont val="Tahoma"/>
        <family val="2"/>
      </rPr>
      <t>M/s. Bhopal Sugar Ind. Ltd.</t>
    </r>
    <r>
      <rPr>
        <sz val="9"/>
        <rFont val="Tahoma"/>
        <family val="2"/>
      </rPr>
      <t>, Sehare, M.P.</t>
    </r>
  </si>
  <si>
    <r>
      <rPr>
        <b/>
        <sz val="9"/>
        <color rgb="FF3333FF"/>
        <rFont val="Tahoma"/>
        <family val="2"/>
      </rPr>
      <t>M/s. Gwalior Sugar Ltd.</t>
    </r>
    <r>
      <rPr>
        <sz val="9"/>
        <rFont val="Tahoma"/>
        <family val="2"/>
      </rPr>
      <t>, Distt. Gwalior, M.P.</t>
    </r>
  </si>
  <si>
    <r>
      <rPr>
        <b/>
        <sz val="9"/>
        <color rgb="FF3333FF"/>
        <rFont val="Tahoma"/>
        <family val="2"/>
      </rPr>
      <t>M/s. Bhagwanpura Sugar Mills Ltd.</t>
    </r>
    <r>
      <rPr>
        <sz val="9"/>
        <rFont val="Tahoma"/>
        <family val="2"/>
      </rPr>
      <t>, Dhuri, Distt. Sangrur, Punjab</t>
    </r>
  </si>
  <si>
    <r>
      <rPr>
        <b/>
        <sz val="9"/>
        <color rgb="FF3333FF"/>
        <rFont val="Tahoma"/>
        <family val="2"/>
      </rPr>
      <t>M/s. Punjab (Zira) Khand Udyog Ltd.</t>
    </r>
    <r>
      <rPr>
        <sz val="9"/>
        <rFont val="Tahoma"/>
        <family val="2"/>
      </rPr>
      <t>, Distt. Ferozpur, Punjab</t>
    </r>
  </si>
  <si>
    <r>
      <rPr>
        <b/>
        <sz val="9"/>
        <color rgb="FF3333FF"/>
        <rFont val="Tahoma"/>
        <family val="2"/>
      </rPr>
      <t>M/s. Aska Coop. Sugar Ind. Ltd.</t>
    </r>
    <r>
      <rPr>
        <sz val="9"/>
        <rFont val="Tahoma"/>
        <family val="2"/>
      </rPr>
      <t>, Naugam, Distt. Ganjam, Orissa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</si>
  <si>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Distt. Nayagarh, Orissa</t>
    </r>
  </si>
  <si>
    <r>
      <rPr>
        <b/>
        <sz val="9"/>
        <color rgb="FF3333FF"/>
        <rFont val="Tahoma"/>
        <family val="2"/>
      </rPr>
      <t>M/s. The Kovur Co-op. Sugar Factory Ltd.</t>
    </r>
    <r>
      <rPr>
        <sz val="9"/>
        <rFont val="Tahoma"/>
        <family val="2"/>
      </rPr>
      <t>, Pothinddypalam, Distt. Nellore, A.P.</t>
    </r>
  </si>
  <si>
    <r>
      <rPr>
        <b/>
        <sz val="9"/>
        <color rgb="FF3333FF"/>
        <rFont val="Tahoma"/>
        <family val="2"/>
      </rPr>
      <t>M/s. NCS Sugars Ltd.</t>
    </r>
    <r>
      <rPr>
        <sz val="9"/>
        <rFont val="Tahoma"/>
        <family val="2"/>
      </rPr>
      <t>, Latchayybeta Sitanagaran Mandal Vizainagaram, Distt. Babbili,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</si>
  <si>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Ammagudem, Nelakondapally, Distt. Khammam, A.P.</t>
    </r>
  </si>
  <si>
    <r>
      <rPr>
        <b/>
        <sz val="9"/>
        <color rgb="FF3333FF"/>
        <rFont val="Tahoma"/>
        <family val="2"/>
      </rPr>
      <t>M/s. Shree Valsad SKUM Ltd.</t>
    </r>
    <r>
      <rPr>
        <sz val="9"/>
        <rFont val="Tahoma"/>
        <family val="2"/>
      </rPr>
      <t>, P.O. Valsad, Distt. Valsad, Gujrat</t>
    </r>
  </si>
  <si>
    <r>
      <rPr>
        <b/>
        <sz val="9"/>
        <color rgb="FF3333FF"/>
        <rFont val="Tahoma"/>
        <family val="2"/>
      </rPr>
      <t>M/s. Ukai Pradesh SKUM Ltd.</t>
    </r>
    <r>
      <rPr>
        <sz val="9"/>
        <rFont val="Tahoma"/>
        <family val="2"/>
      </rPr>
      <t>, Taluka Vyara Distt. Surat, Gujrat</t>
    </r>
  </si>
  <si>
    <r>
      <rPr>
        <b/>
        <sz val="9"/>
        <color rgb="FF3333FF"/>
        <rFont val="Tahoma"/>
        <family val="2"/>
      </rPr>
      <t>M/s. Shri Moroli Vibhag KUSM Ltd.</t>
    </r>
    <r>
      <rPr>
        <sz val="9"/>
        <rFont val="Tahoma"/>
        <family val="2"/>
      </rPr>
      <t>, Kalyan nagar, Distt. Navasari, Gujrat</t>
    </r>
  </si>
  <si>
    <r>
      <rPr>
        <b/>
        <sz val="9"/>
        <color rgb="FF3333FF"/>
        <rFont val="Tahoma"/>
        <family val="2"/>
      </rPr>
      <t>M/s.Shree Ganesh Udyog Sah. Mandli Ltd.</t>
    </r>
    <r>
      <rPr>
        <sz val="9"/>
        <rFont val="Tahoma"/>
        <family val="2"/>
      </rPr>
      <t>, Vataria, Bharuch, Gujrat</t>
    </r>
  </si>
  <si>
    <r>
      <rPr>
        <b/>
        <sz val="9"/>
        <color rgb="FF3333FF"/>
        <rFont val="Tahoma"/>
        <family val="2"/>
      </rPr>
      <t>M/s. Madurantakam Co-op. Sugar Mills Ltd.</t>
    </r>
    <r>
      <rPr>
        <sz val="9"/>
        <rFont val="Tahoma"/>
        <family val="2"/>
      </rPr>
      <t>, Padalam, Distt. Chengalapattu, TamilNadu</t>
    </r>
  </si>
  <si>
    <r>
      <rPr>
        <b/>
        <sz val="9"/>
        <color rgb="FF3333FF"/>
        <rFont val="Tahoma"/>
        <family val="2"/>
      </rPr>
      <t>M/s. The Tiruttani Co-op. Sugar Mills Ltd.</t>
    </r>
    <r>
      <rPr>
        <sz val="9"/>
        <rFont val="Tahoma"/>
        <family val="2"/>
      </rPr>
      <t>,  Distt. Theugalpattu, TamilNadu</t>
    </r>
  </si>
  <si>
    <r>
      <rPr>
        <b/>
        <sz val="9"/>
        <color rgb="FF3333FF"/>
        <rFont val="Tahoma"/>
        <family val="2"/>
      </rPr>
      <t>M/s. Riga Sugar Co. Ltd.</t>
    </r>
    <r>
      <rPr>
        <sz val="9"/>
        <rFont val="Tahoma"/>
        <family val="2"/>
      </rPr>
      <t>, Distt. Sitamarhi, Bihar</t>
    </r>
  </si>
  <si>
    <r>
      <rPr>
        <b/>
        <sz val="9"/>
        <color rgb="FF3333FF"/>
        <rFont val="Tahoma"/>
        <family val="2"/>
      </rPr>
      <t>M/s. Champaran Sugar Co. Ltd.</t>
    </r>
    <r>
      <rPr>
        <sz val="9"/>
        <rFont val="Tahoma"/>
        <family val="2"/>
      </rPr>
      <t>, Unit West Champaran, Bihar</t>
    </r>
  </si>
  <si>
    <r>
      <rPr>
        <b/>
        <sz val="9"/>
        <color rgb="FF3333FF"/>
        <rFont val="Tahoma"/>
        <family val="2"/>
      </rPr>
      <t>M/s. Eastern Sugar &amp; Ind. Ltd.</t>
    </r>
    <r>
      <rPr>
        <sz val="9"/>
        <rFont val="Tahoma"/>
        <family val="2"/>
      </rPr>
      <t>, Distt. Motihari, Bihar</t>
    </r>
  </si>
  <si>
    <r>
      <rPr>
        <b/>
        <sz val="9"/>
        <color rgb="FF3333FF"/>
        <rFont val="Tahoma"/>
        <family val="2"/>
      </rPr>
      <t>M/s. Pandavpura S.S.K. Ltd.</t>
    </r>
    <r>
      <rPr>
        <sz val="9"/>
        <rFont val="Tahoma"/>
        <family val="2"/>
      </rPr>
      <t>, Pondavpura, Distt. Mandya, Karnataka</t>
    </r>
  </si>
  <si>
    <r>
      <rPr>
        <b/>
        <sz val="9"/>
        <color rgb="FF3333FF"/>
        <rFont val="Tahoma"/>
        <family val="2"/>
      </rPr>
      <t>M/s. Krishna S.S.K. Niyamit Ltd.</t>
    </r>
    <r>
      <rPr>
        <sz val="9"/>
        <rFont val="Tahoma"/>
        <family val="2"/>
      </rPr>
      <t>, Sonkonattti, Taluka Athani, Distt. Belgaum, Karnataka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</si>
  <si>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Kunthur Village, Taluka Kollegal, Distt. Chamrajnagar, Karnataka</t>
    </r>
  </si>
  <si>
    <r>
      <rPr>
        <b/>
        <sz val="9"/>
        <color rgb="FF3333FF"/>
        <rFont val="Tahoma"/>
        <family val="2"/>
      </rPr>
      <t>M/s. Athani Sugars Ltd.</t>
    </r>
    <r>
      <rPr>
        <sz val="9"/>
        <rFont val="Tahoma"/>
        <family val="2"/>
      </rPr>
      <t>, Karnataka, Vishnuanna Nagar, Navalihal, Taluka Athani, Distt.  Belgaum, (Formerly known as Athani Farmers Sugar Factory Ltd.), Karnataka</t>
    </r>
  </si>
  <si>
    <t>Plant Code</t>
  </si>
  <si>
    <r>
      <rPr>
        <b/>
        <sz val="12"/>
        <rFont val="Tahoma"/>
        <family val="2"/>
      </rPr>
      <t xml:space="preserve">Co-Generation   </t>
    </r>
    <r>
      <rPr>
        <b/>
        <sz val="9"/>
        <rFont val="Tahoma"/>
        <family val="2"/>
      </rPr>
      <t xml:space="preserve">                                                                                   </t>
    </r>
    <r>
      <rPr>
        <sz val="9"/>
        <rFont val="Tahoma"/>
        <family val="2"/>
      </rPr>
      <t>(Bagasse Base Power Project)</t>
    </r>
  </si>
  <si>
    <r>
      <rPr>
        <b/>
        <sz val="12"/>
        <rFont val="Tahoma"/>
        <family val="2"/>
      </rPr>
      <t>Modernisation</t>
    </r>
    <r>
      <rPr>
        <b/>
        <sz val="9"/>
        <rFont val="Tahoma"/>
        <family val="2"/>
      </rPr>
      <t xml:space="preserve">                                                               </t>
    </r>
    <r>
      <rPr>
        <sz val="9"/>
        <rFont val="Tahoma"/>
        <family val="2"/>
      </rPr>
      <t>(Rehabilation)</t>
    </r>
  </si>
  <si>
    <r>
      <rPr>
        <b/>
        <sz val="12"/>
        <rFont val="Tahoma"/>
        <family val="2"/>
      </rPr>
      <t>Ethanol</t>
    </r>
    <r>
      <rPr>
        <b/>
        <sz val="9"/>
        <rFont val="Tahoma"/>
        <family val="2"/>
      </rPr>
      <t xml:space="preserve">                                                                                                           </t>
    </r>
    <r>
      <rPr>
        <sz val="9"/>
        <rFont val="Tahoma"/>
        <family val="2"/>
      </rPr>
      <t>(from Alcohol)</t>
    </r>
  </si>
  <si>
    <t>Amount paid</t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</si>
  <si>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Pennadam, Thittakudi, Distt. Cuddalore, TamilNadu</t>
    </r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</si>
  <si>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Kottur, Thugili, Tiruvidaimarudhur, Distt. Thanjavour, TamilNadu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</si>
  <si>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Mygur,Taluka Jamkhandi, Distt. Bagalkot, Karnataka</t>
    </r>
  </si>
  <si>
    <r>
      <rPr>
        <b/>
        <sz val="9"/>
        <color rgb="FF3333FF"/>
        <rFont val="Tahoma"/>
        <family val="2"/>
      </rPr>
      <t>M/s. DSM Sugar Mills Ltd.</t>
    </r>
    <r>
      <rPr>
        <sz val="9"/>
        <rFont val="Tahoma"/>
        <family val="2"/>
      </rPr>
      <t>, (A Unit of Dhampur Sugar Mills Ltd.), Rajpur, Distt. Bheemnagar, U.P.</t>
    </r>
  </si>
  <si>
    <t>Handle By</t>
  </si>
  <si>
    <r>
      <rPr>
        <b/>
        <sz val="9"/>
        <color rgb="FF3333FF"/>
        <rFont val="Tahoma"/>
        <family val="2"/>
      </rPr>
      <t>M/s. Nandi S.S.K. Niyamit</t>
    </r>
    <r>
      <rPr>
        <sz val="9"/>
        <color theme="1"/>
        <rFont val="Tahoma"/>
        <family val="2"/>
      </rPr>
      <t>, Krishnanagar, Hosur, Distt. Bijapur, Karnataka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</si>
  <si>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Taluka Wai, Distt. Satara, Maharashtra</t>
    </r>
  </si>
  <si>
    <r>
      <rPr>
        <b/>
        <sz val="9"/>
        <color rgb="FF3333FF"/>
        <rFont val="Tahoma"/>
        <family val="2"/>
      </rPr>
      <t>M/s. Kumbhi Kesari S.S.K. Ltd.</t>
    </r>
    <r>
      <rPr>
        <sz val="9"/>
        <rFont val="Tahoma"/>
        <family val="2"/>
      </rPr>
      <t>, Kuditre, Taluka Karvir, Distt. Kolhapur, Maharashtra</t>
    </r>
  </si>
  <si>
    <r>
      <rPr>
        <b/>
        <sz val="9"/>
        <color rgb="FF3333FF"/>
        <rFont val="Tahoma"/>
        <family val="2"/>
      </rPr>
      <t>M/s. Pandavapura S.S.K. Ltd.</t>
    </r>
    <r>
      <rPr>
        <sz val="9"/>
        <rFont val="Tahoma"/>
        <family val="2"/>
      </rPr>
      <t>, Pandavapura, Distt. RS Mandya, Karnataka</t>
    </r>
  </si>
  <si>
    <r>
      <rPr>
        <b/>
        <sz val="9"/>
        <color rgb="FF3333FF"/>
        <rFont val="Tahoma"/>
        <family val="2"/>
      </rPr>
      <t>M/s. Dakshina Kannada S.S.K. Ltd.</t>
    </r>
    <r>
      <rPr>
        <sz val="9"/>
        <rFont val="Tahoma"/>
        <family val="2"/>
      </rPr>
      <t>, Branwevar, Udupi, Karnataka</t>
    </r>
  </si>
  <si>
    <t>51401 / Dwarkadhish</t>
  </si>
  <si>
    <t>XI-41</t>
  </si>
  <si>
    <t>1</t>
  </si>
  <si>
    <t>2</t>
  </si>
  <si>
    <t>3</t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</si>
  <si>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 II, (Lease of Sahakari Sakkare Karkhane Niyamit) Vill.  Bhusanoor, Taluka  Aland, Distt. Gulbarga, Karnataka</t>
    </r>
  </si>
  <si>
    <t>28.01.93</t>
  </si>
  <si>
    <t>unit of madras sugars ltd</t>
  </si>
  <si>
    <r>
      <rPr>
        <b/>
        <sz val="9"/>
        <color rgb="FF3333FF"/>
        <rFont val="Tahoma"/>
        <family val="2"/>
      </rPr>
      <t>M/s. Ambajogai S.S.K. Ltd.</t>
    </r>
    <r>
      <rPr>
        <sz val="9"/>
        <rFont val="Tahoma"/>
        <family val="2"/>
      </rPr>
      <t>, Ambasakhar Taluka Distt. Beed, Maharashtra</t>
    </r>
  </si>
  <si>
    <r>
      <rPr>
        <b/>
        <sz val="9"/>
        <color rgb="FF3333FF"/>
        <rFont val="Tahoma"/>
        <family val="2"/>
      </rPr>
      <t>M/s. Gayatri Sugars Ltd.</t>
    </r>
    <r>
      <rPr>
        <sz val="9"/>
        <color theme="1"/>
        <rFont val="Tahoma"/>
        <family val="2"/>
      </rPr>
      <t>, Unit Nizamsagar, Vill. Maagi, Nazamsagar Mandal, Distt. karareddy, Telangana, A.P. (59201)</t>
    </r>
  </si>
  <si>
    <r>
      <rPr>
        <b/>
        <sz val="9"/>
        <color rgb="FF3333FF"/>
        <rFont val="Tahoma"/>
        <family val="2"/>
      </rPr>
      <t>M/s. Indian Sugar Manufacturing Co. Ltd.</t>
    </r>
    <r>
      <rPr>
        <sz val="9"/>
        <rFont val="Tahoma"/>
        <family val="2"/>
      </rPr>
      <t>, (ISML) Havinal, Taluka Indi, Distt. Bijapur, Karnataka</t>
    </r>
  </si>
  <si>
    <r>
      <rPr>
        <b/>
        <sz val="9"/>
        <color rgb="FF3333FF"/>
        <rFont val="Tahoma"/>
        <family val="2"/>
      </rPr>
      <t>M/s. The Nidppisal Pulavar K.R. Co-op. Sugar Mills Ltd.</t>
    </r>
    <r>
      <rPr>
        <sz val="9"/>
        <rFont val="Tahoma"/>
        <family val="2"/>
      </rPr>
      <t>, (NPKRR) TamilNadu</t>
    </r>
  </si>
  <si>
    <r>
      <rPr>
        <b/>
        <sz val="9"/>
        <color rgb="FF3333FF"/>
        <rFont val="Tahoma"/>
        <family val="2"/>
      </rPr>
      <t>M/s. Shree Halasidhanath S.S.K. Ltd.</t>
    </r>
    <r>
      <rPr>
        <sz val="9"/>
        <rFont val="Tahoma"/>
        <family val="2"/>
      </rPr>
      <t>, Nippani, Taluka Chikodi, Distt. Belgaum, Karnataka</t>
    </r>
  </si>
  <si>
    <r>
      <rPr>
        <b/>
        <sz val="9"/>
        <color rgb="FF3333FF"/>
        <rFont val="Tahoma"/>
        <family val="2"/>
      </rPr>
      <t>M/s. Shree Chhatrapati S.S.K. Ltd.</t>
    </r>
    <r>
      <rPr>
        <sz val="9"/>
        <rFont val="Tahoma"/>
        <family val="2"/>
      </rPr>
      <t>, Bhawaninagar, Taluka Indapur, Distt. Pune, Maharashtra</t>
    </r>
  </si>
  <si>
    <r>
      <rPr>
        <b/>
        <sz val="9"/>
        <color rgb="FF3333FF"/>
        <rFont val="Tahoma"/>
        <family val="2"/>
      </rPr>
      <t>M/s. Vasantrao Dada Patil S.S.K. Ltd.</t>
    </r>
    <r>
      <rPr>
        <sz val="9"/>
        <rFont val="Tahoma"/>
        <family val="2"/>
      </rPr>
      <t>, Vithalwadi, Deola, Distt. Nasik, Maharashtra</t>
    </r>
  </si>
  <si>
    <t>DD-18</t>
  </si>
  <si>
    <r>
      <rPr>
        <b/>
        <sz val="9"/>
        <color rgb="FF3333FF"/>
        <rFont val="Tahoma"/>
        <family val="2"/>
      </rPr>
      <t xml:space="preserve">M/s. DCM Shriram Ltd, </t>
    </r>
    <r>
      <rPr>
        <sz val="9"/>
        <color theme="1"/>
        <rFont val="Tahoma"/>
        <family val="2"/>
      </rPr>
      <t>Unit - Hariawan, VPO Hariawan, Distt. Hardoi, U.P.</t>
    </r>
  </si>
  <si>
    <r>
      <rPr>
        <b/>
        <sz val="9"/>
        <color rgb="FF3333FF"/>
        <rFont val="Tahoma"/>
        <family val="2"/>
      </rPr>
      <t>M/s. Lokmangal Agro Ind. Ltd.</t>
    </r>
    <r>
      <rPr>
        <sz val="9"/>
        <rFont val="Tahoma"/>
        <family val="2"/>
      </rPr>
      <t>, Subhashnagar, Bibi Dharpal, Taluka North Solapur, Distt. Solapur, Maharashtra</t>
    </r>
  </si>
  <si>
    <t>X-89</t>
  </si>
  <si>
    <r>
      <rPr>
        <b/>
        <sz val="9"/>
        <color rgb="FF3333FF"/>
        <rFont val="Tahoma"/>
        <family val="2"/>
      </rPr>
      <t>M/s. Shri Prabhulingeshwar Sugars &amp; Chemicals Ltd.</t>
    </r>
    <r>
      <rPr>
        <sz val="9"/>
        <rFont val="Tahoma"/>
        <family val="2"/>
      </rPr>
      <t>, Siddapur, Taluka Jamkhandi, Distt. Bagalkot, Karnataka</t>
    </r>
  </si>
  <si>
    <t>30.06.21</t>
  </si>
  <si>
    <t>08.09.21</t>
  </si>
  <si>
    <t>25.11.20</t>
  </si>
  <si>
    <t>17.02.21</t>
  </si>
  <si>
    <t>30.03.21</t>
  </si>
  <si>
    <t>X-87</t>
  </si>
  <si>
    <t>X-90</t>
  </si>
  <si>
    <t>13.10.21</t>
  </si>
  <si>
    <t>04.12.21</t>
  </si>
  <si>
    <t>25.04.22</t>
  </si>
  <si>
    <t>30.03.22</t>
  </si>
  <si>
    <t>17.10.17</t>
  </si>
  <si>
    <t>20.09.18</t>
  </si>
  <si>
    <r>
      <rPr>
        <b/>
        <sz val="9"/>
        <color rgb="FF3333FF"/>
        <rFont val="Tahoma"/>
        <family val="2"/>
      </rPr>
      <t>M/s DCM Shriram Industries Ltd.</t>
    </r>
    <r>
      <rPr>
        <sz val="9"/>
        <rFont val="Tahoma"/>
        <family val="2"/>
      </rPr>
      <t>, Unit of Daurala Sugar Works, Sardhana Road, Daurala - 250221, Distt. Meerut, U.P.</t>
    </r>
  </si>
  <si>
    <t>20.02.20</t>
  </si>
  <si>
    <r>
      <rPr>
        <b/>
        <sz val="9"/>
        <color rgb="FF3333FF"/>
        <rFont val="Tahoma"/>
        <family val="2"/>
      </rPr>
      <t>M/s. Bhogpur Co-op. Sugar Mills Ltd.</t>
    </r>
    <r>
      <rPr>
        <sz val="9"/>
        <rFont val="Tahoma"/>
        <family val="2"/>
      </rPr>
      <t>, Bhogpur, Distt. Jalandhar, Punjab</t>
    </r>
  </si>
  <si>
    <t>DD-39</t>
  </si>
  <si>
    <t>DD-40</t>
  </si>
  <si>
    <t>28.04.20</t>
  </si>
  <si>
    <t>DD-41</t>
  </si>
  <si>
    <t>15.12.20</t>
  </si>
  <si>
    <r>
      <rPr>
        <b/>
        <sz val="9"/>
        <color rgb="FF3333FF"/>
        <rFont val="Tahoma"/>
        <family val="2"/>
      </rPr>
      <t>M/s. Bannari Amman Sugar Ltd.</t>
    </r>
    <r>
      <rPr>
        <sz val="9"/>
        <rFont val="Tahoma"/>
        <family val="2"/>
      </rPr>
      <t>, Alathukumbi Village, Satyamanglam Taluka, Distt. Erode, TamilNadu</t>
    </r>
  </si>
  <si>
    <r>
      <rPr>
        <b/>
        <sz val="9"/>
        <color rgb="FF3333FF"/>
        <rFont val="Tahoma"/>
        <family val="2"/>
      </rPr>
      <t>M/s. Bilagi Sugar Mills Ltd.</t>
    </r>
    <r>
      <rPr>
        <sz val="9"/>
        <rFont val="Tahoma"/>
        <family val="2"/>
      </rPr>
      <t>, Badagandi Village, Bilagi Taluka, Bagalkot Distt., Karnataka</t>
    </r>
  </si>
  <si>
    <t>25.09.18</t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</si>
  <si>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Bhasaveshwar Chowk, Bhalki, Taluka Bhalki, Distt. Bidar, Karnataka</t>
    </r>
  </si>
  <si>
    <t>03.03.21</t>
  </si>
  <si>
    <r>
      <rPr>
        <b/>
        <sz val="9"/>
        <color rgb="FF3333FF"/>
        <rFont val="Tahoma"/>
        <family val="2"/>
      </rPr>
      <t>M/s. Karmyogi Ankushrao Tope Samarth Sahakari Sakkar Karkhana Ltd.</t>
    </r>
    <r>
      <rPr>
        <sz val="9"/>
        <color theme="1"/>
        <rFont val="Tahoma"/>
        <family val="2"/>
      </rPr>
      <t>, Post Ankushnagar, Taluka Ambad, Distt. Jalana, Maharashtra</t>
    </r>
  </si>
  <si>
    <r>
      <rPr>
        <b/>
        <sz val="9"/>
        <color rgb="FF3333FF"/>
        <rFont val="Tahoma"/>
        <family val="2"/>
      </rPr>
      <t>M/s. Shree Narmada Khand Udyog Sahakari Mandali Ltd.</t>
    </r>
    <r>
      <rPr>
        <sz val="9"/>
        <color theme="1"/>
        <rFont val="Tahoma"/>
        <family val="2"/>
      </rPr>
      <t>, Dharikheda. P.O. Timbi, Taluka Rajpipla, Distt. Narmada, Gujrat</t>
    </r>
  </si>
  <si>
    <r>
      <rPr>
        <b/>
        <sz val="9"/>
        <color rgb="FF3333FF"/>
        <rFont val="Tahoma"/>
        <family val="2"/>
      </rPr>
      <t>M/s. MRN cane Power (India) Ltd.</t>
    </r>
    <r>
      <rPr>
        <sz val="9"/>
        <color theme="1"/>
        <rFont val="Tahoma"/>
        <family val="2"/>
      </rPr>
      <t>,</t>
    </r>
    <r>
      <rPr>
        <sz val="9"/>
        <color theme="0" tint="-0.499984740745262"/>
        <rFont val="Tahoma"/>
        <family val="2"/>
      </rPr>
      <t xml:space="preserve"> (Nirani Group)</t>
    </r>
    <r>
      <rPr>
        <sz val="9"/>
        <color theme="0" tint="-0.34998626667073579"/>
        <rFont val="Tahoma"/>
        <family val="2"/>
      </rPr>
      <t xml:space="preserve"> </t>
    </r>
    <r>
      <rPr>
        <sz val="9"/>
        <color theme="1"/>
        <rFont val="Tahoma"/>
        <family val="2"/>
      </rPr>
      <t>Kallapur (S.K.) Kahnapur, Taluka Badami, Distt. Bagalkot, Karnataka</t>
    </r>
  </si>
  <si>
    <r>
      <rPr>
        <b/>
        <sz val="9"/>
        <color rgb="FF3333FF"/>
        <rFont val="Tahoma"/>
        <family val="2"/>
      </rPr>
      <t>M/s. Raosahebdaba Pawar Ghodganga S.S.K. Ltd.</t>
    </r>
    <r>
      <rPr>
        <sz val="9"/>
        <rFont val="Tahoma"/>
        <family val="2"/>
      </rPr>
      <t>, Nhavare, Taluka Shirur, Distt. Pune, Maharashtra</t>
    </r>
  </si>
  <si>
    <t>4</t>
  </si>
  <si>
    <t>XI-43</t>
  </si>
  <si>
    <t>XI-45</t>
  </si>
  <si>
    <r>
      <rPr>
        <b/>
        <sz val="9"/>
        <color rgb="FF3333FF"/>
        <rFont val="Tahoma"/>
        <family val="2"/>
      </rPr>
      <t>M/s. Khatav Man Taluka Agro Processing Ltd.</t>
    </r>
    <r>
      <rPr>
        <sz val="9"/>
        <color rgb="FF3333FF"/>
        <rFont val="Tahoma"/>
        <family val="2"/>
      </rPr>
      <t xml:space="preserve">, </t>
    </r>
    <r>
      <rPr>
        <sz val="9"/>
        <rFont val="Tahoma"/>
        <family val="2"/>
      </rPr>
      <t>Padal Tal., Khatav, Distt.- Satara</t>
    </r>
  </si>
  <si>
    <r>
      <rPr>
        <b/>
        <sz val="9"/>
        <color rgb="FF3333FF"/>
        <rFont val="Tahoma"/>
        <family val="2"/>
      </rPr>
      <t>M/s. Ponni Sugar &amp; Chemicals Ltd.</t>
    </r>
    <r>
      <rPr>
        <sz val="9"/>
        <rFont val="Tahoma"/>
        <family val="2"/>
      </rPr>
      <t>, Sagarpalli Deagaon, Dist. Balangir, Orissa</t>
    </r>
  </si>
  <si>
    <t>8.08.22</t>
  </si>
  <si>
    <t>22.02.23</t>
  </si>
  <si>
    <t>5</t>
  </si>
  <si>
    <r>
      <rPr>
        <b/>
        <sz val="9"/>
        <color rgb="FF3333FF"/>
        <rFont val="Tahoma"/>
        <family val="2"/>
      </rPr>
      <t>M/s. Jay Mahesh Sugar Ind. Ltd.</t>
    </r>
    <r>
      <rPr>
        <sz val="9"/>
        <rFont val="Tahoma"/>
        <family val="2"/>
      </rPr>
      <t>, (N.S.L. sugars) Pawarwadi, Majalgaon, Beed,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</si>
  <si>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 xml:space="preserve">, Dinkarnagar, Seloo, Distt. Wardha, Maharashtra </t>
    </r>
    <r>
      <rPr>
        <sz val="9"/>
        <color theme="0" tint="-0.249977111117893"/>
        <rFont val="Tahoma"/>
        <family val="2"/>
      </rPr>
      <t>(Manas Group)</t>
    </r>
  </si>
  <si>
    <r>
      <rPr>
        <b/>
        <sz val="9"/>
        <color rgb="FF3333FF"/>
        <rFont val="Tahoma"/>
        <family val="2"/>
      </rPr>
      <t>M/s. Yashwantrao Mohite Krishna S.S.K. Ltd.</t>
    </r>
    <r>
      <rPr>
        <sz val="9"/>
        <rFont val="Tahoma"/>
        <family val="2"/>
      </rPr>
      <t>, Rethare Budrunk, Taluka Karad, Distt. Satara, Maharashtra</t>
    </r>
  </si>
  <si>
    <r>
      <rPr>
        <b/>
        <sz val="9"/>
        <color rgb="FF3333FF"/>
        <rFont val="Tahoma"/>
        <family val="2"/>
      </rPr>
      <t>M/s. Rajaram Bapu Patil S.S.K. Ltd.</t>
    </r>
    <r>
      <rPr>
        <sz val="9"/>
        <rFont val="Tahoma"/>
        <family val="2"/>
      </rPr>
      <t>, Rajaram Nagar, Unit - I, P.O. Sakharole, Taluka Walwa, Distt. Sangli, Maharashtra</t>
    </r>
  </si>
  <si>
    <r>
      <rPr>
        <b/>
        <sz val="9"/>
        <color rgb="FF3333FF"/>
        <rFont val="Tahoma"/>
        <family val="2"/>
      </rPr>
      <t>M/s. Gangamai Industries and Construction Ltd.</t>
    </r>
    <r>
      <rPr>
        <sz val="9"/>
        <rFont val="Tahoma"/>
        <family val="2"/>
      </rPr>
      <t>, P.O. Rashi, Village Najik, Taluk - Shivgaon, District - Ahmednagar, Maharastra</t>
    </r>
  </si>
  <si>
    <t>6</t>
  </si>
  <si>
    <t>7</t>
  </si>
  <si>
    <t>8</t>
  </si>
  <si>
    <t>9</t>
  </si>
  <si>
    <r>
      <rPr>
        <b/>
        <sz val="9"/>
        <color rgb="FF3333FF"/>
        <rFont val="Tahoma"/>
        <family val="2"/>
      </rPr>
      <t>M/s. Simbholi Sugars Ltd.</t>
    </r>
    <r>
      <rPr>
        <sz val="9"/>
        <rFont val="Tahoma"/>
        <family val="2"/>
      </rPr>
      <t>, (Chilwaria) Simbholi, Distt. Gaziabad, U.P.</t>
    </r>
  </si>
  <si>
    <r>
      <rPr>
        <b/>
        <sz val="9"/>
        <color rgb="FF3333FF"/>
        <rFont val="Tahoma"/>
        <family val="2"/>
      </rPr>
      <t>M/s. Simbhaoli Sugar Mills Ltd.</t>
    </r>
    <r>
      <rPr>
        <sz val="9"/>
        <rFont val="Tahoma"/>
        <family val="2"/>
      </rPr>
      <t>, (Chilwaria) P.O. Chilwaria, Distt. Bahraich, U.P.</t>
    </r>
  </si>
  <si>
    <r>
      <rPr>
        <b/>
        <sz val="9"/>
        <color rgb="FF3333FF"/>
        <rFont val="Tahoma"/>
        <family val="2"/>
      </rPr>
      <t>M/s. Sitaram Maharaj Sakhar Karkhana Ltd.</t>
    </r>
    <r>
      <rPr>
        <sz val="9"/>
        <rFont val="Tahoma"/>
        <family val="2"/>
      </rPr>
      <t>, Khardi, Taluka Pandharpur, Solapur, Maharashtra</t>
    </r>
  </si>
  <si>
    <r>
      <rPr>
        <b/>
        <sz val="9"/>
        <color rgb="FF3333FF"/>
        <rFont val="Tahoma"/>
        <family val="2"/>
      </rPr>
      <t>M/s. Malwa Sugar Mills Ltd.</t>
    </r>
    <r>
      <rPr>
        <sz val="9"/>
        <rFont val="Tahoma"/>
        <family val="2"/>
      </rPr>
      <t xml:space="preserve">, Dhuri, Distt. Sangrur, Punjab </t>
    </r>
    <r>
      <rPr>
        <sz val="9"/>
        <color theme="0" tint="-0.499984740745262"/>
        <rFont val="Tahoma"/>
        <family val="2"/>
      </rPr>
      <t>(earlier as - M/s. Bhagwanpura Sugar Mills Lt</t>
    </r>
    <r>
      <rPr>
        <sz val="9"/>
        <color theme="0" tint="-0.34998626667073579"/>
        <rFont val="Tahoma"/>
        <family val="2"/>
      </rPr>
      <t>d)</t>
    </r>
  </si>
  <si>
    <t>M/s. Saswad Mali Sugar Fcty Ltd., Taluka Malshiras, Distt. Solapur, Maharashtra</t>
  </si>
  <si>
    <t>IX-28</t>
  </si>
  <si>
    <r>
      <rPr>
        <b/>
        <sz val="9"/>
        <rFont val="Tahoma"/>
        <family val="2"/>
      </rPr>
      <t xml:space="preserve">List of Defaulters of Sugar Factores in respect of </t>
    </r>
    <r>
      <rPr>
        <b/>
        <sz val="12"/>
        <color rgb="FF3333FF"/>
        <rFont val="Tahoma"/>
        <family val="2"/>
      </rPr>
      <t>Cane Development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30-09-2024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</si>
  <si>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Co-Generation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(Bagasse Base Power Project)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30-09-2024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</si>
  <si>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Ethanol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(from Alcohol)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30-09-2024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</si>
  <si>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 xml:space="preserve">Modernisation </t>
    </r>
    <r>
      <rPr>
        <sz val="9"/>
        <color theme="1"/>
        <rFont val="Tahoma"/>
        <family val="2"/>
      </rPr>
      <t>(Rehabilation)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30-09-2024</t>
    </r>
  </si>
  <si>
    <r>
      <t xml:space="preserve">State Wise Sub Total as on </t>
    </r>
    <r>
      <rPr>
        <b/>
        <sz val="14"/>
        <color rgb="FF3333FF"/>
        <rFont val="Tahoma"/>
        <family val="2"/>
      </rPr>
      <t>30-09-2024</t>
    </r>
  </si>
  <si>
    <r>
      <t xml:space="preserve">Outstanding amount of Loan against Sugar Mills in different Schemes as on </t>
    </r>
    <r>
      <rPr>
        <b/>
        <sz val="12"/>
        <color rgb="FF3333FF"/>
        <rFont val="Tahoma"/>
        <family val="2"/>
      </rPr>
      <t>30-09-2024</t>
    </r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</si>
</sst>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0;[Red]0.00"/>
  </numFmts>
  <fonts count="33">
    <font>
      <sz val="11"/>
      <color theme="1"/>
      <name val="Calibri"/>
      <family val="2"/>
      <scheme val="minor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3333FF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sz val="12"/>
      <color rgb="FF3333FF"/>
      <name val="Tahoma"/>
      <family val="2"/>
    </font>
    <font>
      <sz val="10"/>
      <name val="Times New Roman"/>
      <family val="1"/>
    </font>
    <font>
      <sz val="12"/>
      <name val="Tahoma"/>
      <family val="2"/>
    </font>
    <font>
      <sz val="11"/>
      <name val="Tahoma"/>
      <family val="2"/>
    </font>
    <font>
      <sz val="14"/>
      <name val="Times New Roman"/>
      <family val="1"/>
    </font>
    <font>
      <b/>
      <sz val="10"/>
      <color indexed="23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9"/>
      <color rgb="FF3333FF"/>
      <name val="Tahoma"/>
      <family val="2"/>
    </font>
    <font>
      <sz val="6"/>
      <color rgb="FFFF0000"/>
      <name val="Tahoma"/>
      <family val="2"/>
    </font>
    <font>
      <b/>
      <sz val="6"/>
      <color rgb="FFFF0000"/>
      <name val="Tahoma"/>
      <family val="2"/>
    </font>
    <font>
      <sz val="9"/>
      <color theme="0"/>
      <name val="Tahoma"/>
      <family val="2"/>
    </font>
    <font>
      <sz val="11"/>
      <color theme="1"/>
      <name val="Tahoma"/>
      <family val="2"/>
    </font>
    <font>
      <sz val="9"/>
      <color rgb="FF3333FF"/>
      <name val="Tahoma"/>
      <family val="2"/>
    </font>
    <font>
      <sz val="9"/>
      <color theme="0" tint="-0.499984740745262"/>
      <name val="Tahoma"/>
      <family val="2"/>
    </font>
    <font>
      <sz val="9"/>
      <color theme="0" tint="-0.34998626667073579"/>
      <name val="Tahoma"/>
      <family val="2"/>
    </font>
    <font>
      <b/>
      <sz val="9"/>
      <color theme="0"/>
      <name val="Tahoma"/>
      <family val="2"/>
    </font>
    <font>
      <sz val="8"/>
      <color theme="0"/>
      <name val="Tahoma"/>
      <family val="2"/>
    </font>
    <font>
      <b/>
      <sz val="14"/>
      <color rgb="FF3333FF"/>
      <name val="Tahoma"/>
      <family val="2"/>
    </font>
    <font>
      <sz val="9"/>
      <color theme="0" tint="-0.249977111117893"/>
      <name val="Tahoma"/>
      <family val="2"/>
    </font>
    <font>
      <sz val="8"/>
      <color theme="0" tint="-0.499984740745262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4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3" fillId="0" borderId="0" xfId="0" applyNumberFormat="1" applyFont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2" fillId="0" borderId="35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18" fillId="0" borderId="11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" fontId="24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right" vertical="center"/>
    </xf>
    <xf numFmtId="0" fontId="9" fillId="0" borderId="0" xfId="0" applyFont="1"/>
    <xf numFmtId="3" fontId="6" fillId="4" borderId="8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7" borderId="8" xfId="0" applyFont="1" applyFill="1" applyBorder="1" applyAlignment="1">
      <alignment horizontal="center" vertical="center" wrapText="1"/>
    </xf>
    <xf numFmtId="3" fontId="10" fillId="7" borderId="8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left" vertical="center"/>
    </xf>
    <xf numFmtId="3" fontId="14" fillId="7" borderId="27" xfId="0" applyNumberFormat="1" applyFont="1" applyFill="1" applyBorder="1" applyAlignment="1">
      <alignment horizontal="right" vertical="center"/>
    </xf>
    <xf numFmtId="0" fontId="13" fillId="7" borderId="28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left" vertical="center"/>
    </xf>
    <xf numFmtId="3" fontId="14" fillId="7" borderId="30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right" vertical="center"/>
    </xf>
    <xf numFmtId="49" fontId="6" fillId="5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1" fontId="9" fillId="0" borderId="18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right" vertical="center"/>
    </xf>
    <xf numFmtId="1" fontId="9" fillId="0" borderId="44" xfId="0" applyNumberFormat="1" applyFont="1" applyBorder="1" applyAlignment="1">
      <alignment horizontal="center" vertical="center"/>
    </xf>
    <xf numFmtId="3" fontId="7" fillId="0" borderId="44" xfId="0" applyNumberFormat="1" applyFont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" fontId="3" fillId="5" borderId="9" xfId="0" applyNumberFormat="1" applyFont="1" applyFill="1" applyBorder="1" applyAlignment="1">
      <alignment vertical="center"/>
    </xf>
    <xf numFmtId="3" fontId="3" fillId="5" borderId="10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 wrapText="1"/>
    </xf>
    <xf numFmtId="2" fontId="3" fillId="5" borderId="1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vertical="center"/>
    </xf>
    <xf numFmtId="0" fontId="3" fillId="6" borderId="47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7" fillId="5" borderId="41" xfId="0" applyNumberFormat="1" applyFont="1" applyFill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4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49" fontId="9" fillId="3" borderId="41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vertical="center"/>
    </xf>
    <xf numFmtId="49" fontId="9" fillId="3" borderId="40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vertical="center"/>
    </xf>
    <xf numFmtId="49" fontId="7" fillId="4" borderId="40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3" fillId="0" borderId="46" xfId="0" applyNumberFormat="1" applyFont="1" applyBorder="1" applyAlignment="1">
      <alignment vertical="center"/>
    </xf>
    <xf numFmtId="3" fontId="3" fillId="0" borderId="47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2" fontId="2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52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/>
    </xf>
    <xf numFmtId="0" fontId="11" fillId="0" borderId="2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3" fillId="6" borderId="27" xfId="0" applyFont="1" applyFill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3" fillId="6" borderId="53" xfId="0" applyFont="1" applyFill="1" applyBorder="1" applyAlignment="1">
      <alignment vertical="center"/>
    </xf>
    <xf numFmtId="0" fontId="2" fillId="0" borderId="49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65" fontId="2" fillId="0" borderId="6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2" fontId="3" fillId="4" borderId="22" xfId="0" applyNumberFormat="1" applyFont="1" applyFill="1" applyBorder="1" applyAlignment="1">
      <alignment horizontal="center" vertical="center"/>
    </xf>
    <xf numFmtId="2" fontId="3" fillId="4" borderId="24" xfId="0" applyNumberFormat="1" applyFont="1" applyFill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49" fontId="12" fillId="5" borderId="9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19" fillId="5" borderId="1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4" fillId="0" borderId="46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right"/>
    </xf>
    <xf numFmtId="3" fontId="4" fillId="0" borderId="48" xfId="0" applyNumberFormat="1" applyFont="1" applyBorder="1" applyAlignment="1">
      <alignment horizontal="right"/>
    </xf>
    <xf numFmtId="3" fontId="18" fillId="0" borderId="9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right" vertical="center"/>
    </xf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3" fontId="4" fillId="0" borderId="46" xfId="0" applyNumberFormat="1" applyFont="1" applyBorder="1" applyAlignment="1">
      <alignment horizontal="right" vertical="center" wrapText="1"/>
    </xf>
    <xf numFmtId="3" fontId="4" fillId="0" borderId="47" xfId="0" applyNumberFormat="1" applyFont="1" applyBorder="1" applyAlignment="1">
      <alignment horizontal="right" vertical="center" wrapText="1"/>
    </xf>
    <xf numFmtId="3" fontId="4" fillId="0" borderId="4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D200"/>
      <color rgb="FFD4A300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2" tint="-9.9978637043366805E-2"/>
  </sheetPr>
  <dimension ref="A1:U224"/>
  <sheetViews>
    <sheetView showGridLines="0" zoomScale="115" zoomScaleNormal="115" workbookViewId="0">
      <pane ySplit="5" topLeftCell="A93" activePane="bottomLeft" state="frozen"/>
      <selection pane="bottomLeft" activeCell="N34" sqref="N34"/>
    </sheetView>
  </sheetViews>
  <sheetFormatPr defaultColWidth="0" defaultRowHeight="11.25" zeroHeight="1"/>
  <cols>
    <col min="1" max="1" width="1" style="1" customWidth="1"/>
    <col min="2" max="2" width="4.5703125" style="1" customWidth="1"/>
    <col min="3" max="3" width="43" style="4" customWidth="1"/>
    <col min="4" max="4" width="6.85546875" style="1" hidden="1" customWidth="1"/>
    <col min="5" max="5" width="10.5703125" style="1" customWidth="1"/>
    <col min="6" max="6" width="6.85546875" style="1" customWidth="1"/>
    <col min="7" max="7" width="6.28515625" style="1" hidden="1" customWidth="1"/>
    <col min="8" max="8" width="11.28515625" style="3" customWidth="1"/>
    <col min="9" max="9" width="10.140625" style="3" customWidth="1"/>
    <col min="10" max="10" width="8.140625" style="3" customWidth="1"/>
    <col min="11" max="11" width="9.5703125" style="3" customWidth="1"/>
    <col min="12" max="12" width="16.140625" style="5" customWidth="1"/>
    <col min="13" max="15" width="16.140625" style="5" bestFit="1" customWidth="1"/>
    <col min="16" max="16" width="5.85546875" style="248" customWidth="1"/>
    <col min="17" max="21" width="0" style="1" hidden="1" customWidth="1"/>
    <col min="22" max="16384" width="9.140625" style="1" hidden="1"/>
  </cols>
  <sheetData>
    <row r="1" spans="2:16" ht="8.25" customHeight="1" thickBot="1"/>
    <row r="2" spans="2:16" ht="21" customHeight="1" thickBot="1">
      <c r="B2" s="249" t="s">
        <v>787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40"/>
    </row>
    <row r="3" spans="2:16" ht="8.25" customHeight="1" thickBot="1"/>
    <row r="4" spans="2:16" ht="28.5" customHeight="1" thickBot="1">
      <c r="B4" s="161" t="s">
        <v>294</v>
      </c>
      <c r="C4" s="162" t="s">
        <v>295</v>
      </c>
      <c r="D4" s="161" t="s">
        <v>699</v>
      </c>
      <c r="E4" s="162" t="s">
        <v>296</v>
      </c>
      <c r="F4" s="161" t="s">
        <v>297</v>
      </c>
      <c r="G4" s="161" t="s">
        <v>624</v>
      </c>
      <c r="H4" s="163" t="s">
        <v>407</v>
      </c>
      <c r="I4" s="163" t="s">
        <v>299</v>
      </c>
      <c r="J4" s="163" t="s">
        <v>300</v>
      </c>
      <c r="K4" s="164" t="s">
        <v>301</v>
      </c>
      <c r="L4" s="165" t="s">
        <v>302</v>
      </c>
      <c r="M4" s="165" t="s">
        <v>3</v>
      </c>
      <c r="N4" s="165" t="s">
        <v>408</v>
      </c>
      <c r="O4" s="165" t="s">
        <v>409</v>
      </c>
    </row>
    <row r="5" spans="2:16" s="2" customFormat="1" ht="15.75" customHeight="1">
      <c r="B5" s="273" t="s">
        <v>531</v>
      </c>
      <c r="C5" s="274"/>
      <c r="D5" s="274"/>
      <c r="E5" s="274"/>
      <c r="F5" s="274"/>
      <c r="G5" s="275"/>
      <c r="H5" s="159" t="s">
        <v>304</v>
      </c>
      <c r="I5" s="300" t="s">
        <v>531</v>
      </c>
      <c r="J5" s="301"/>
      <c r="K5" s="160" t="s">
        <v>304</v>
      </c>
      <c r="L5" s="217"/>
      <c r="M5" s="218"/>
      <c r="N5" s="218"/>
      <c r="O5" s="219" t="s">
        <v>493</v>
      </c>
      <c r="P5" s="248"/>
    </row>
    <row r="6" spans="2:16" ht="26.25" customHeight="1">
      <c r="B6" s="266">
        <v>1</v>
      </c>
      <c r="C6" s="264" t="s">
        <v>541</v>
      </c>
      <c r="D6" s="266"/>
      <c r="E6" s="266" t="s">
        <v>390</v>
      </c>
      <c r="F6" s="19" t="s">
        <v>28</v>
      </c>
      <c r="G6" s="266" t="s">
        <v>624</v>
      </c>
      <c r="H6" s="299">
        <v>527.85</v>
      </c>
      <c r="I6" s="20" t="s">
        <v>414</v>
      </c>
      <c r="J6" s="20" t="s">
        <v>0</v>
      </c>
      <c r="K6" s="26">
        <v>262.35000000000002</v>
      </c>
      <c r="L6" s="27">
        <v>26234999.999999974</v>
      </c>
      <c r="M6" s="27">
        <v>18739362.167259153</v>
      </c>
      <c r="N6" s="27">
        <v>18277988.435480576</v>
      </c>
      <c r="O6" s="54">
        <f>SUM(L6:N6)</f>
        <v>63252350.602739707</v>
      </c>
    </row>
    <row r="7" spans="2:16" ht="26.25" customHeight="1">
      <c r="B7" s="285"/>
      <c r="C7" s="302"/>
      <c r="D7" s="285"/>
      <c r="E7" s="285"/>
      <c r="F7" s="19" t="s">
        <v>29</v>
      </c>
      <c r="G7" s="285"/>
      <c r="H7" s="299"/>
      <c r="I7" s="48" t="s">
        <v>412</v>
      </c>
      <c r="J7" s="48" t="s">
        <v>7</v>
      </c>
      <c r="K7" s="48">
        <v>265.5</v>
      </c>
      <c r="L7" s="27">
        <v>26549999.999999993</v>
      </c>
      <c r="M7" s="49">
        <v>46834260.758857943</v>
      </c>
      <c r="N7" s="49">
        <v>24131100.850731097</v>
      </c>
      <c r="O7" s="54">
        <f>SUM(L7:N7)</f>
        <v>97515361.60958904</v>
      </c>
    </row>
    <row r="8" spans="2:16" ht="23.25" customHeight="1">
      <c r="B8" s="267"/>
      <c r="C8" s="303"/>
      <c r="D8" s="267"/>
      <c r="E8" s="267"/>
      <c r="F8" s="25" t="s">
        <v>39</v>
      </c>
      <c r="G8" s="285"/>
      <c r="H8" s="26">
        <v>100</v>
      </c>
      <c r="I8" s="20" t="s">
        <v>415</v>
      </c>
      <c r="J8" s="20" t="s">
        <v>0</v>
      </c>
      <c r="K8" s="20">
        <v>100</v>
      </c>
      <c r="L8" s="27">
        <v>5000000</v>
      </c>
      <c r="M8" s="22">
        <v>4116221.0717763174</v>
      </c>
      <c r="N8" s="22">
        <v>4775946.9282236826</v>
      </c>
      <c r="O8" s="54">
        <f>SUM(L8:N8)</f>
        <v>13892168</v>
      </c>
    </row>
    <row r="9" spans="2:16" ht="22.5" customHeight="1">
      <c r="B9" s="266">
        <v>2</v>
      </c>
      <c r="C9" s="264" t="s">
        <v>542</v>
      </c>
      <c r="D9" s="266"/>
      <c r="E9" s="266" t="s">
        <v>390</v>
      </c>
      <c r="F9" s="19" t="s">
        <v>30</v>
      </c>
      <c r="G9" s="285"/>
      <c r="H9" s="279">
        <v>540</v>
      </c>
      <c r="I9" s="20" t="s">
        <v>416</v>
      </c>
      <c r="J9" s="20" t="s">
        <v>0</v>
      </c>
      <c r="K9" s="20">
        <v>284</v>
      </c>
      <c r="L9" s="27">
        <v>23114151.260273978</v>
      </c>
      <c r="M9" s="22">
        <v>8970217.2643753029</v>
      </c>
      <c r="N9" s="22">
        <v>4942623.9274055175</v>
      </c>
      <c r="O9" s="54">
        <f>SUM(L9:N9)</f>
        <v>37026992.452054799</v>
      </c>
    </row>
    <row r="10" spans="2:16" ht="22.5" customHeight="1">
      <c r="B10" s="267"/>
      <c r="C10" s="265"/>
      <c r="D10" s="267"/>
      <c r="E10" s="267"/>
      <c r="F10" s="19" t="s">
        <v>31</v>
      </c>
      <c r="G10" s="267"/>
      <c r="H10" s="280"/>
      <c r="I10" s="20" t="s">
        <v>54</v>
      </c>
      <c r="J10" s="20" t="s">
        <v>7</v>
      </c>
      <c r="K10" s="20">
        <v>256</v>
      </c>
      <c r="L10" s="27">
        <v>25600000.000000007</v>
      </c>
      <c r="M10" s="22">
        <v>9640392.8775304928</v>
      </c>
      <c r="N10" s="22">
        <v>4216332.3279489586</v>
      </c>
      <c r="O10" s="54">
        <f>SUM(L10:N10)</f>
        <v>39456725.205479458</v>
      </c>
    </row>
    <row r="11" spans="2:16" ht="12" thickBot="1"/>
    <row r="12" spans="2:16" s="2" customFormat="1" ht="22.5" customHeight="1" thickBot="1">
      <c r="E12" s="268" t="s">
        <v>390</v>
      </c>
      <c r="F12" s="270"/>
      <c r="G12" s="69" t="s">
        <v>635</v>
      </c>
      <c r="H12" s="276" t="s">
        <v>4</v>
      </c>
      <c r="I12" s="277"/>
      <c r="J12" s="278"/>
      <c r="K12" s="69" t="s">
        <v>635</v>
      </c>
      <c r="L12" s="87">
        <f>SUM(L6:L11)</f>
        <v>106499151.26027396</v>
      </c>
      <c r="M12" s="87">
        <f>SUM(M6:M11)</f>
        <v>88300454.139799207</v>
      </c>
      <c r="N12" s="87">
        <f>SUM(N6:N11)</f>
        <v>56343992.469789833</v>
      </c>
      <c r="O12" s="87">
        <f>SUM(O6:O11)</f>
        <v>251143597.86986297</v>
      </c>
      <c r="P12" s="248"/>
    </row>
    <row r="13" spans="2:16">
      <c r="G13" s="225"/>
      <c r="L13" s="226"/>
      <c r="M13" s="86">
        <f>SUM(M12:N12)</f>
        <v>144644446.60958904</v>
      </c>
      <c r="N13" s="226"/>
    </row>
    <row r="14" spans="2:16">
      <c r="G14" s="225"/>
    </row>
    <row r="15" spans="2:16">
      <c r="G15" s="225"/>
    </row>
    <row r="16" spans="2:16" ht="12" thickBot="1">
      <c r="G16" s="225"/>
    </row>
    <row r="17" spans="2:16" ht="28.5" customHeight="1" thickBot="1">
      <c r="B17" s="161" t="s">
        <v>294</v>
      </c>
      <c r="C17" s="162" t="s">
        <v>295</v>
      </c>
      <c r="D17" s="161" t="s">
        <v>699</v>
      </c>
      <c r="E17" s="162" t="s">
        <v>296</v>
      </c>
      <c r="F17" s="161" t="s">
        <v>297</v>
      </c>
      <c r="G17" s="190" t="s">
        <v>708</v>
      </c>
      <c r="H17" s="163" t="s">
        <v>407</v>
      </c>
      <c r="I17" s="163" t="s">
        <v>299</v>
      </c>
      <c r="J17" s="163" t="s">
        <v>300</v>
      </c>
      <c r="K17" s="164" t="s">
        <v>301</v>
      </c>
      <c r="L17" s="165" t="s">
        <v>302</v>
      </c>
      <c r="M17" s="165" t="s">
        <v>3</v>
      </c>
      <c r="N17" s="165" t="s">
        <v>408</v>
      </c>
      <c r="O17" s="165" t="s">
        <v>409</v>
      </c>
    </row>
    <row r="18" spans="2:16" s="2" customFormat="1" ht="15.75" customHeight="1">
      <c r="B18" s="273" t="s">
        <v>531</v>
      </c>
      <c r="C18" s="274"/>
      <c r="D18" s="274"/>
      <c r="E18" s="274"/>
      <c r="F18" s="274"/>
      <c r="G18" s="275"/>
      <c r="H18" s="50" t="s">
        <v>304</v>
      </c>
      <c r="I18" s="281" t="s">
        <v>531</v>
      </c>
      <c r="J18" s="282"/>
      <c r="K18" s="51" t="s">
        <v>304</v>
      </c>
      <c r="L18" s="217"/>
      <c r="M18" s="218"/>
      <c r="N18" s="218"/>
      <c r="O18" s="219" t="s">
        <v>493</v>
      </c>
      <c r="P18" s="248"/>
    </row>
    <row r="19" spans="2:16" ht="25.5" customHeight="1">
      <c r="B19" s="19">
        <v>1</v>
      </c>
      <c r="C19" s="35" t="s">
        <v>543</v>
      </c>
      <c r="D19" s="19"/>
      <c r="E19" s="19" t="s">
        <v>375</v>
      </c>
      <c r="F19" s="19" t="s">
        <v>42</v>
      </c>
      <c r="G19" s="19"/>
      <c r="H19" s="20">
        <v>47.25</v>
      </c>
      <c r="I19" s="20" t="s">
        <v>43</v>
      </c>
      <c r="J19" s="20" t="s">
        <v>0</v>
      </c>
      <c r="K19" s="20">
        <v>47.25</v>
      </c>
      <c r="L19" s="22">
        <v>3545230.6027397299</v>
      </c>
      <c r="M19" s="22">
        <v>13093532.219669636</v>
      </c>
      <c r="N19" s="22">
        <v>12940391.746083789</v>
      </c>
      <c r="O19" s="54">
        <f>SUM(L19:N19)</f>
        <v>29579154.568493154</v>
      </c>
    </row>
    <row r="20" spans="2:16" ht="12" thickBot="1"/>
    <row r="21" spans="2:16" s="2" customFormat="1" ht="22.5" customHeight="1" thickBot="1">
      <c r="E21" s="268" t="s">
        <v>486</v>
      </c>
      <c r="F21" s="270"/>
      <c r="G21" s="69" t="s">
        <v>635</v>
      </c>
      <c r="H21" s="276" t="s">
        <v>4</v>
      </c>
      <c r="I21" s="277"/>
      <c r="J21" s="278"/>
      <c r="K21" s="69" t="s">
        <v>635</v>
      </c>
      <c r="L21" s="87">
        <f>SUM(L19:L20)</f>
        <v>3545230.6027397299</v>
      </c>
      <c r="M21" s="87">
        <f>SUM(M19:M20)</f>
        <v>13093532.219669636</v>
      </c>
      <c r="N21" s="87">
        <f>SUM(N19:N20)</f>
        <v>12940391.746083789</v>
      </c>
      <c r="O21" s="87">
        <f>SUM(O19:O20)</f>
        <v>29579154.568493154</v>
      </c>
      <c r="P21" s="248"/>
    </row>
    <row r="22" spans="2:16">
      <c r="G22" s="225"/>
      <c r="L22" s="226"/>
      <c r="M22" s="86">
        <f>SUM(M21:N21)</f>
        <v>26033923.965753425</v>
      </c>
      <c r="N22" s="226"/>
    </row>
    <row r="23" spans="2:16">
      <c r="G23" s="225"/>
    </row>
    <row r="24" spans="2:16">
      <c r="G24" s="225"/>
    </row>
    <row r="25" spans="2:16" ht="12" thickBot="1">
      <c r="G25" s="225"/>
    </row>
    <row r="26" spans="2:16" ht="28.5" customHeight="1" thickBot="1">
      <c r="B26" s="161" t="s">
        <v>294</v>
      </c>
      <c r="C26" s="162" t="s">
        <v>295</v>
      </c>
      <c r="D26" s="161" t="s">
        <v>699</v>
      </c>
      <c r="E26" s="162" t="s">
        <v>296</v>
      </c>
      <c r="F26" s="161" t="s">
        <v>297</v>
      </c>
      <c r="G26" s="190" t="s">
        <v>708</v>
      </c>
      <c r="H26" s="163" t="s">
        <v>407</v>
      </c>
      <c r="I26" s="163" t="s">
        <v>299</v>
      </c>
      <c r="J26" s="163" t="s">
        <v>300</v>
      </c>
      <c r="K26" s="164" t="s">
        <v>301</v>
      </c>
      <c r="L26" s="165" t="s">
        <v>302</v>
      </c>
      <c r="M26" s="165" t="s">
        <v>3</v>
      </c>
      <c r="N26" s="165" t="s">
        <v>408</v>
      </c>
      <c r="O26" s="165" t="s">
        <v>409</v>
      </c>
    </row>
    <row r="27" spans="2:16" s="2" customFormat="1" ht="15.75" customHeight="1">
      <c r="B27" s="273" t="s">
        <v>531</v>
      </c>
      <c r="C27" s="274"/>
      <c r="D27" s="274"/>
      <c r="E27" s="274"/>
      <c r="F27" s="274"/>
      <c r="G27" s="275"/>
      <c r="H27" s="50" t="s">
        <v>304</v>
      </c>
      <c r="I27" s="281" t="s">
        <v>531</v>
      </c>
      <c r="J27" s="282"/>
      <c r="K27" s="51" t="s">
        <v>304</v>
      </c>
      <c r="L27" s="217"/>
      <c r="M27" s="218"/>
      <c r="N27" s="218"/>
      <c r="O27" s="219" t="s">
        <v>493</v>
      </c>
      <c r="P27" s="248"/>
    </row>
    <row r="28" spans="2:16" ht="26.25" customHeight="1">
      <c r="B28" s="19">
        <v>1</v>
      </c>
      <c r="C28" s="35" t="s">
        <v>712</v>
      </c>
      <c r="D28" s="20"/>
      <c r="E28" s="19" t="s">
        <v>389</v>
      </c>
      <c r="F28" s="20" t="s">
        <v>40</v>
      </c>
      <c r="G28" s="20"/>
      <c r="H28" s="20">
        <v>50</v>
      </c>
      <c r="I28" s="20" t="s">
        <v>418</v>
      </c>
      <c r="J28" s="20" t="s">
        <v>0</v>
      </c>
      <c r="K28" s="20">
        <v>50</v>
      </c>
      <c r="L28" s="22">
        <v>698974.78082191758</v>
      </c>
      <c r="M28" s="22">
        <v>2087344.9301184085</v>
      </c>
      <c r="N28" s="22">
        <v>2140118.0698815915</v>
      </c>
      <c r="O28" s="54">
        <f>SUM(L28:N28)</f>
        <v>4926437.7808219176</v>
      </c>
    </row>
    <row r="29" spans="2:16" ht="26.25" customHeight="1">
      <c r="B29" s="55">
        <v>2</v>
      </c>
      <c r="C29" s="197" t="s">
        <v>713</v>
      </c>
      <c r="D29" s="20"/>
      <c r="E29" s="19" t="s">
        <v>389</v>
      </c>
      <c r="F29" s="20" t="s">
        <v>41</v>
      </c>
      <c r="G29" s="20"/>
      <c r="H29" s="20">
        <v>50</v>
      </c>
      <c r="I29" s="20" t="s">
        <v>419</v>
      </c>
      <c r="J29" s="20" t="s">
        <v>0</v>
      </c>
      <c r="K29" s="20">
        <v>50</v>
      </c>
      <c r="L29" s="22">
        <v>5000000.0000000019</v>
      </c>
      <c r="M29" s="22">
        <v>12065720.79020342</v>
      </c>
      <c r="N29" s="22">
        <v>11427908.867330829</v>
      </c>
      <c r="O29" s="54">
        <f>SUM(L29:N29)</f>
        <v>28493629.657534249</v>
      </c>
    </row>
    <row r="30" spans="2:16" ht="22.5" customHeight="1">
      <c r="B30" s="19">
        <v>3</v>
      </c>
      <c r="C30" s="52" t="s">
        <v>733</v>
      </c>
      <c r="D30" s="243"/>
      <c r="E30" s="19" t="s">
        <v>389</v>
      </c>
      <c r="F30" s="19" t="s">
        <v>26</v>
      </c>
      <c r="G30" s="19"/>
      <c r="H30" s="20">
        <v>198</v>
      </c>
      <c r="I30" s="20" t="s">
        <v>27</v>
      </c>
      <c r="J30" s="20" t="s">
        <v>7</v>
      </c>
      <c r="K30" s="20">
        <v>67.13</v>
      </c>
      <c r="L30" s="22">
        <v>0.46575342491269112</v>
      </c>
      <c r="M30" s="22">
        <v>0</v>
      </c>
      <c r="N30" s="22">
        <v>0</v>
      </c>
      <c r="O30" s="54">
        <f>SUM(L30:N30)</f>
        <v>0.46575342491269112</v>
      </c>
    </row>
    <row r="31" spans="2:16" ht="12" thickBot="1"/>
    <row r="32" spans="2:16" s="2" customFormat="1" ht="22.5" customHeight="1" thickBot="1">
      <c r="E32" s="268" t="s">
        <v>389</v>
      </c>
      <c r="F32" s="270"/>
      <c r="G32" s="69" t="s">
        <v>635</v>
      </c>
      <c r="H32" s="276" t="s">
        <v>4</v>
      </c>
      <c r="I32" s="277"/>
      <c r="J32" s="278"/>
      <c r="K32" s="69" t="s">
        <v>635</v>
      </c>
      <c r="L32" s="87">
        <f>SUM(L28:L31)</f>
        <v>5698975.2465753444</v>
      </c>
      <c r="M32" s="87">
        <f>SUM(M28:M31)</f>
        <v>14153065.720321828</v>
      </c>
      <c r="N32" s="87">
        <f>SUM(N28:N31)</f>
        <v>13568026.937212421</v>
      </c>
      <c r="O32" s="87">
        <f>SUM(O28:O31)</f>
        <v>33420067.904109593</v>
      </c>
      <c r="P32" s="248"/>
    </row>
    <row r="33" spans="2:16">
      <c r="G33" s="225"/>
      <c r="L33" s="226"/>
      <c r="M33" s="86">
        <f>SUM(M32:N32)</f>
        <v>27721092.657534249</v>
      </c>
      <c r="N33" s="226"/>
    </row>
    <row r="34" spans="2:16">
      <c r="G34" s="225"/>
    </row>
    <row r="35" spans="2:16">
      <c r="G35" s="225"/>
    </row>
    <row r="36" spans="2:16" ht="12" thickBot="1">
      <c r="G36" s="225"/>
    </row>
    <row r="37" spans="2:16" ht="28.5" customHeight="1" thickBot="1">
      <c r="B37" s="161" t="s">
        <v>294</v>
      </c>
      <c r="C37" s="162" t="s">
        <v>295</v>
      </c>
      <c r="D37" s="161" t="s">
        <v>699</v>
      </c>
      <c r="E37" s="162" t="s">
        <v>296</v>
      </c>
      <c r="F37" s="161" t="s">
        <v>297</v>
      </c>
      <c r="G37" s="190" t="s">
        <v>708</v>
      </c>
      <c r="H37" s="163" t="s">
        <v>407</v>
      </c>
      <c r="I37" s="163" t="s">
        <v>299</v>
      </c>
      <c r="J37" s="163" t="s">
        <v>300</v>
      </c>
      <c r="K37" s="164" t="s">
        <v>301</v>
      </c>
      <c r="L37" s="165" t="s">
        <v>302</v>
      </c>
      <c r="M37" s="165" t="s">
        <v>3</v>
      </c>
      <c r="N37" s="165" t="s">
        <v>408</v>
      </c>
      <c r="O37" s="165" t="s">
        <v>409</v>
      </c>
    </row>
    <row r="38" spans="2:16" s="2" customFormat="1" ht="15.75" customHeight="1">
      <c r="B38" s="273" t="s">
        <v>531</v>
      </c>
      <c r="C38" s="274"/>
      <c r="D38" s="274"/>
      <c r="E38" s="274"/>
      <c r="F38" s="274"/>
      <c r="G38" s="275"/>
      <c r="H38" s="50" t="s">
        <v>304</v>
      </c>
      <c r="I38" s="281" t="s">
        <v>531</v>
      </c>
      <c r="J38" s="282"/>
      <c r="K38" s="51" t="s">
        <v>304</v>
      </c>
      <c r="L38" s="217"/>
      <c r="M38" s="218"/>
      <c r="N38" s="218"/>
      <c r="O38" s="219" t="s">
        <v>493</v>
      </c>
      <c r="P38" s="248"/>
    </row>
    <row r="39" spans="2:16" ht="26.25" customHeight="1">
      <c r="B39" s="19">
        <v>1</v>
      </c>
      <c r="C39" s="35" t="s">
        <v>569</v>
      </c>
      <c r="D39" s="19"/>
      <c r="E39" s="19" t="s">
        <v>438</v>
      </c>
      <c r="F39" s="19" t="s">
        <v>47</v>
      </c>
      <c r="G39" s="19"/>
      <c r="H39" s="20">
        <v>50</v>
      </c>
      <c r="I39" s="20" t="s">
        <v>428</v>
      </c>
      <c r="J39" s="20" t="s">
        <v>0</v>
      </c>
      <c r="K39" s="20">
        <v>50</v>
      </c>
      <c r="L39" s="22">
        <v>183740.87671232875</v>
      </c>
      <c r="M39" s="22">
        <v>353776.34235653968</v>
      </c>
      <c r="N39" s="22">
        <v>392872.65764346032</v>
      </c>
      <c r="O39" s="54">
        <f>SUM(L39:N39)</f>
        <v>930389.87671232875</v>
      </c>
    </row>
    <row r="40" spans="2:16" ht="12" thickBot="1"/>
    <row r="41" spans="2:16" s="2" customFormat="1" ht="22.5" customHeight="1" thickBot="1">
      <c r="E41" s="268" t="s">
        <v>438</v>
      </c>
      <c r="F41" s="270"/>
      <c r="G41" s="69" t="s">
        <v>635</v>
      </c>
      <c r="H41" s="276" t="s">
        <v>4</v>
      </c>
      <c r="I41" s="277"/>
      <c r="J41" s="278"/>
      <c r="K41" s="69" t="s">
        <v>635</v>
      </c>
      <c r="L41" s="87">
        <f>SUM(L39:L40)</f>
        <v>183740.87671232875</v>
      </c>
      <c r="M41" s="87">
        <f>SUM(M39:M40)</f>
        <v>353776.34235653968</v>
      </c>
      <c r="N41" s="87">
        <f>SUM(N39:N40)</f>
        <v>392872.65764346032</v>
      </c>
      <c r="O41" s="87">
        <f>SUM(O39:O40)</f>
        <v>930389.87671232875</v>
      </c>
      <c r="P41" s="248"/>
    </row>
    <row r="42" spans="2:16">
      <c r="G42" s="225"/>
      <c r="L42" s="226"/>
      <c r="M42" s="86">
        <f>SUM(M41:N41)</f>
        <v>746649</v>
      </c>
      <c r="N42" s="226"/>
    </row>
    <row r="43" spans="2:16">
      <c r="G43" s="225"/>
      <c r="M43" s="86"/>
    </row>
    <row r="44" spans="2:16">
      <c r="G44" s="225"/>
      <c r="M44" s="86"/>
    </row>
    <row r="45" spans="2:16" ht="12" thickBot="1">
      <c r="G45" s="225"/>
    </row>
    <row r="46" spans="2:16" ht="28.5" customHeight="1" thickBot="1">
      <c r="B46" s="161" t="s">
        <v>294</v>
      </c>
      <c r="C46" s="162" t="s">
        <v>295</v>
      </c>
      <c r="D46" s="161" t="s">
        <v>699</v>
      </c>
      <c r="E46" s="162" t="s">
        <v>296</v>
      </c>
      <c r="F46" s="161" t="s">
        <v>297</v>
      </c>
      <c r="G46" s="190" t="s">
        <v>708</v>
      </c>
      <c r="H46" s="163" t="s">
        <v>407</v>
      </c>
      <c r="I46" s="163" t="s">
        <v>299</v>
      </c>
      <c r="J46" s="163" t="s">
        <v>300</v>
      </c>
      <c r="K46" s="164" t="s">
        <v>301</v>
      </c>
      <c r="L46" s="165" t="s">
        <v>302</v>
      </c>
      <c r="M46" s="165" t="s">
        <v>3</v>
      </c>
      <c r="N46" s="165" t="s">
        <v>408</v>
      </c>
      <c r="O46" s="165" t="s">
        <v>409</v>
      </c>
    </row>
    <row r="47" spans="2:16" s="2" customFormat="1" ht="15.75" customHeight="1">
      <c r="B47" s="273" t="s">
        <v>531</v>
      </c>
      <c r="C47" s="274"/>
      <c r="D47" s="274"/>
      <c r="E47" s="274"/>
      <c r="F47" s="274"/>
      <c r="G47" s="275"/>
      <c r="H47" s="50" t="s">
        <v>304</v>
      </c>
      <c r="I47" s="281" t="s">
        <v>531</v>
      </c>
      <c r="J47" s="282"/>
      <c r="K47" s="51" t="s">
        <v>304</v>
      </c>
      <c r="L47" s="217"/>
      <c r="M47" s="218"/>
      <c r="N47" s="218"/>
      <c r="O47" s="219" t="s">
        <v>493</v>
      </c>
      <c r="P47" s="248"/>
    </row>
    <row r="48" spans="2:16" ht="27.75" customHeight="1">
      <c r="B48" s="19">
        <v>1</v>
      </c>
      <c r="C48" s="35" t="s">
        <v>570</v>
      </c>
      <c r="D48" s="19"/>
      <c r="E48" s="19" t="s">
        <v>359</v>
      </c>
      <c r="F48" s="19" t="s">
        <v>269</v>
      </c>
      <c r="G48" s="19" t="s">
        <v>624</v>
      </c>
      <c r="H48" s="20">
        <v>103.27</v>
      </c>
      <c r="I48" s="20" t="s">
        <v>17</v>
      </c>
      <c r="J48" s="20" t="s">
        <v>127</v>
      </c>
      <c r="K48" s="20">
        <v>37.840000000000003</v>
      </c>
      <c r="L48" s="22">
        <v>2275278.5342465751</v>
      </c>
      <c r="M48" s="22">
        <v>6046959.1521769576</v>
      </c>
      <c r="N48" s="22">
        <v>6427908.8478230424</v>
      </c>
      <c r="O48" s="54">
        <f>SUM(L48:N48)</f>
        <v>14750146.534246575</v>
      </c>
    </row>
    <row r="49" spans="2:16" ht="22.5" customHeight="1">
      <c r="B49" s="266">
        <v>2</v>
      </c>
      <c r="C49" s="264" t="s">
        <v>571</v>
      </c>
      <c r="D49" s="266"/>
      <c r="E49" s="266" t="s">
        <v>359</v>
      </c>
      <c r="F49" s="19" t="s">
        <v>23</v>
      </c>
      <c r="G49" s="266"/>
      <c r="H49" s="279">
        <v>444.15</v>
      </c>
      <c r="I49" s="20" t="s">
        <v>24</v>
      </c>
      <c r="J49" s="20" t="s">
        <v>0</v>
      </c>
      <c r="K49" s="20">
        <v>216.45</v>
      </c>
      <c r="L49" s="22">
        <v>21645000</v>
      </c>
      <c r="M49" s="22">
        <v>22564374.041644022</v>
      </c>
      <c r="N49" s="22">
        <v>12775853.345342277</v>
      </c>
      <c r="O49" s="54">
        <f>SUM(L49:N49)</f>
        <v>56985227.3869863</v>
      </c>
    </row>
    <row r="50" spans="2:16" ht="22.5" customHeight="1">
      <c r="B50" s="267"/>
      <c r="C50" s="265"/>
      <c r="D50" s="267"/>
      <c r="E50" s="267"/>
      <c r="F50" s="19" t="s">
        <v>25</v>
      </c>
      <c r="G50" s="267"/>
      <c r="H50" s="280"/>
      <c r="I50" s="20" t="s">
        <v>422</v>
      </c>
      <c r="J50" s="20" t="s">
        <v>7</v>
      </c>
      <c r="K50" s="20">
        <v>227.7</v>
      </c>
      <c r="L50" s="22">
        <v>22769999.999999996</v>
      </c>
      <c r="M50" s="22">
        <v>23014886.621990625</v>
      </c>
      <c r="N50" s="22">
        <v>12921965.850612123</v>
      </c>
      <c r="O50" s="54">
        <f>SUM(L50:N50)</f>
        <v>58706852.47260274</v>
      </c>
    </row>
    <row r="51" spans="2:16" ht="12" thickBot="1"/>
    <row r="52" spans="2:16" s="2" customFormat="1" ht="22.5" customHeight="1" thickBot="1">
      <c r="E52" s="268" t="s">
        <v>359</v>
      </c>
      <c r="F52" s="270"/>
      <c r="G52" s="69" t="s">
        <v>635</v>
      </c>
      <c r="H52" s="276" t="s">
        <v>4</v>
      </c>
      <c r="I52" s="277"/>
      <c r="J52" s="278"/>
      <c r="K52" s="69" t="s">
        <v>635</v>
      </c>
      <c r="L52" s="87">
        <f>SUM(L48:L51)</f>
        <v>46690278.534246571</v>
      </c>
      <c r="M52" s="87">
        <f>SUM(M48:M51)</f>
        <v>51626219.815811604</v>
      </c>
      <c r="N52" s="87">
        <f>SUM(N48:N51)</f>
        <v>32125728.04377744</v>
      </c>
      <c r="O52" s="87">
        <f>SUM(O48:O51)</f>
        <v>130442226.39383562</v>
      </c>
      <c r="P52" s="248"/>
    </row>
    <row r="53" spans="2:16">
      <c r="G53" s="225"/>
      <c r="L53" s="226"/>
      <c r="M53" s="86">
        <f>SUM(M52:N52)</f>
        <v>83751947.85958904</v>
      </c>
      <c r="N53" s="226"/>
    </row>
    <row r="54" spans="2:16">
      <c r="G54" s="225"/>
      <c r="M54" s="86"/>
    </row>
    <row r="55" spans="2:16">
      <c r="G55" s="225"/>
    </row>
    <row r="56" spans="2:16" ht="12" thickBot="1">
      <c r="G56" s="225"/>
    </row>
    <row r="57" spans="2:16" ht="28.5" customHeight="1" thickBot="1">
      <c r="B57" s="161" t="s">
        <v>294</v>
      </c>
      <c r="C57" s="162" t="s">
        <v>295</v>
      </c>
      <c r="D57" s="161" t="s">
        <v>699</v>
      </c>
      <c r="E57" s="162" t="s">
        <v>296</v>
      </c>
      <c r="F57" s="161" t="s">
        <v>297</v>
      </c>
      <c r="G57" s="190" t="s">
        <v>708</v>
      </c>
      <c r="H57" s="163" t="s">
        <v>407</v>
      </c>
      <c r="I57" s="163" t="s">
        <v>299</v>
      </c>
      <c r="J57" s="163" t="s">
        <v>300</v>
      </c>
      <c r="K57" s="164" t="s">
        <v>301</v>
      </c>
      <c r="L57" s="165" t="s">
        <v>302</v>
      </c>
      <c r="M57" s="165" t="s">
        <v>3</v>
      </c>
      <c r="N57" s="165" t="s">
        <v>408</v>
      </c>
      <c r="O57" s="165" t="s">
        <v>409</v>
      </c>
    </row>
    <row r="58" spans="2:16" s="2" customFormat="1" ht="15.75" customHeight="1">
      <c r="B58" s="273" t="s">
        <v>531</v>
      </c>
      <c r="C58" s="274"/>
      <c r="D58" s="274"/>
      <c r="E58" s="274"/>
      <c r="F58" s="274"/>
      <c r="G58" s="275"/>
      <c r="H58" s="50" t="s">
        <v>304</v>
      </c>
      <c r="I58" s="281" t="s">
        <v>531</v>
      </c>
      <c r="J58" s="282"/>
      <c r="K58" s="51" t="s">
        <v>304</v>
      </c>
      <c r="L58" s="217"/>
      <c r="M58" s="218"/>
      <c r="N58" s="218"/>
      <c r="O58" s="219" t="s">
        <v>493</v>
      </c>
      <c r="P58" s="248"/>
    </row>
    <row r="59" spans="2:16" ht="27" customHeight="1">
      <c r="B59" s="19">
        <v>1</v>
      </c>
      <c r="C59" s="35" t="s">
        <v>577</v>
      </c>
      <c r="D59" s="19"/>
      <c r="E59" s="19" t="s">
        <v>336</v>
      </c>
      <c r="F59" s="19" t="s">
        <v>46</v>
      </c>
      <c r="G59" s="19"/>
      <c r="H59" s="20">
        <v>50</v>
      </c>
      <c r="I59" s="20" t="s">
        <v>428</v>
      </c>
      <c r="J59" s="20" t="s">
        <v>0</v>
      </c>
      <c r="K59" s="20">
        <v>50</v>
      </c>
      <c r="L59" s="22">
        <v>741604.87671232969</v>
      </c>
      <c r="M59" s="22">
        <v>1973377.5991884032</v>
      </c>
      <c r="N59" s="22">
        <v>1746863.4008115968</v>
      </c>
      <c r="O59" s="54">
        <f t="shared" ref="O59:O77" si="0">SUM(L59:N59)</f>
        <v>4461845.8767123297</v>
      </c>
    </row>
    <row r="60" spans="2:16" ht="25.5" customHeight="1">
      <c r="B60" s="19">
        <v>2</v>
      </c>
      <c r="C60" s="35" t="s">
        <v>572</v>
      </c>
      <c r="D60" s="19"/>
      <c r="E60" s="19" t="s">
        <v>336</v>
      </c>
      <c r="F60" s="19" t="s">
        <v>45</v>
      </c>
      <c r="G60" s="19"/>
      <c r="H60" s="20">
        <v>50</v>
      </c>
      <c r="I60" s="20" t="s">
        <v>429</v>
      </c>
      <c r="J60" s="20" t="s">
        <v>0</v>
      </c>
      <c r="K60" s="20">
        <v>50</v>
      </c>
      <c r="L60" s="22">
        <v>1250000</v>
      </c>
      <c r="M60" s="22">
        <v>4320923.2991643827</v>
      </c>
      <c r="N60" s="22">
        <v>4315898.27960274</v>
      </c>
      <c r="O60" s="54">
        <f t="shared" si="0"/>
        <v>9886821.5787671227</v>
      </c>
    </row>
    <row r="61" spans="2:16" ht="24.75" customHeight="1">
      <c r="B61" s="19">
        <v>3</v>
      </c>
      <c r="C61" s="35" t="s">
        <v>573</v>
      </c>
      <c r="D61" s="19"/>
      <c r="E61" s="19" t="s">
        <v>336</v>
      </c>
      <c r="F61" s="19" t="s">
        <v>44</v>
      </c>
      <c r="G61" s="19"/>
      <c r="H61" s="20">
        <v>49.5</v>
      </c>
      <c r="I61" s="20" t="s">
        <v>430</v>
      </c>
      <c r="J61" s="20" t="s">
        <v>0</v>
      </c>
      <c r="K61" s="20">
        <v>49.5</v>
      </c>
      <c r="L61" s="22">
        <v>6234.8630136996508</v>
      </c>
      <c r="M61" s="22">
        <v>670.07399061727358</v>
      </c>
      <c r="N61" s="22">
        <v>670.92600938272642</v>
      </c>
      <c r="O61" s="54">
        <f t="shared" si="0"/>
        <v>7575.8630136996508</v>
      </c>
    </row>
    <row r="62" spans="2:16" ht="26.25" customHeight="1">
      <c r="B62" s="19">
        <v>4</v>
      </c>
      <c r="C62" s="35" t="s">
        <v>574</v>
      </c>
      <c r="D62" s="19"/>
      <c r="E62" s="19" t="s">
        <v>336</v>
      </c>
      <c r="F62" s="19" t="s">
        <v>274</v>
      </c>
      <c r="G62" s="19"/>
      <c r="H62" s="20">
        <v>275.73</v>
      </c>
      <c r="I62" s="20" t="s">
        <v>431</v>
      </c>
      <c r="J62" s="20" t="s">
        <v>0</v>
      </c>
      <c r="K62" s="20">
        <v>206.8</v>
      </c>
      <c r="L62" s="22">
        <v>5182100.7260273956</v>
      </c>
      <c r="M62" s="22">
        <v>5925192.5262642149</v>
      </c>
      <c r="N62" s="22">
        <v>6956203.4737357851</v>
      </c>
      <c r="O62" s="54">
        <f t="shared" si="0"/>
        <v>18063496.726027396</v>
      </c>
    </row>
    <row r="63" spans="2:16" ht="27" customHeight="1">
      <c r="B63" s="19">
        <v>5</v>
      </c>
      <c r="C63" s="35" t="s">
        <v>575</v>
      </c>
      <c r="D63" s="19"/>
      <c r="E63" s="19" t="s">
        <v>336</v>
      </c>
      <c r="F63" s="19" t="s">
        <v>275</v>
      </c>
      <c r="G63" s="19"/>
      <c r="H63" s="20">
        <v>270.45</v>
      </c>
      <c r="I63" s="20" t="s">
        <v>432</v>
      </c>
      <c r="J63" s="20" t="s">
        <v>0</v>
      </c>
      <c r="K63" s="20">
        <v>156.15</v>
      </c>
      <c r="L63" s="22">
        <v>3906279.2328767143</v>
      </c>
      <c r="M63" s="22">
        <v>4051125.7961332332</v>
      </c>
      <c r="N63" s="22">
        <v>4828367.2038667668</v>
      </c>
      <c r="O63" s="54">
        <f t="shared" si="0"/>
        <v>12785772.232876714</v>
      </c>
    </row>
    <row r="64" spans="2:16" ht="27" customHeight="1">
      <c r="B64" s="19">
        <v>6</v>
      </c>
      <c r="C64" s="35" t="s">
        <v>576</v>
      </c>
      <c r="D64" s="19"/>
      <c r="E64" s="19" t="s">
        <v>336</v>
      </c>
      <c r="F64" s="19" t="s">
        <v>276</v>
      </c>
      <c r="G64" s="19"/>
      <c r="H64" s="20">
        <v>170.86</v>
      </c>
      <c r="I64" s="20" t="s">
        <v>433</v>
      </c>
      <c r="J64" s="20" t="s">
        <v>0</v>
      </c>
      <c r="K64" s="20">
        <v>67.930000000000007</v>
      </c>
      <c r="L64" s="22">
        <v>417860.54794520512</v>
      </c>
      <c r="M64" s="22">
        <v>264974.97580559226</v>
      </c>
      <c r="N64" s="22">
        <v>328351.02419440774</v>
      </c>
      <c r="O64" s="54">
        <f t="shared" si="0"/>
        <v>1011186.5479452051</v>
      </c>
    </row>
    <row r="65" spans="2:16" ht="28.5" customHeight="1">
      <c r="B65" s="19">
        <v>7</v>
      </c>
      <c r="C65" s="35" t="s">
        <v>578</v>
      </c>
      <c r="D65" s="19"/>
      <c r="E65" s="19" t="s">
        <v>336</v>
      </c>
      <c r="F65" s="19" t="s">
        <v>277</v>
      </c>
      <c r="G65" s="19" t="s">
        <v>624</v>
      </c>
      <c r="H65" s="20">
        <v>114.27</v>
      </c>
      <c r="I65" s="20" t="s">
        <v>434</v>
      </c>
      <c r="J65" s="20" t="s">
        <v>0</v>
      </c>
      <c r="K65" s="20">
        <v>83.09</v>
      </c>
      <c r="L65" s="22">
        <v>8309000.5753424643</v>
      </c>
      <c r="M65" s="22">
        <v>5732794.5904034534</v>
      </c>
      <c r="N65" s="22">
        <v>6732123.4095965466</v>
      </c>
      <c r="O65" s="54">
        <f t="shared" si="0"/>
        <v>20773918.575342465</v>
      </c>
    </row>
    <row r="66" spans="2:16" ht="22.5" customHeight="1">
      <c r="B66" s="266">
        <v>8</v>
      </c>
      <c r="C66" s="271" t="s">
        <v>559</v>
      </c>
      <c r="D66" s="266"/>
      <c r="E66" s="266" t="s">
        <v>336</v>
      </c>
      <c r="F66" s="19" t="s">
        <v>439</v>
      </c>
      <c r="G66" s="266" t="s">
        <v>624</v>
      </c>
      <c r="H66" s="279">
        <v>529.20000000000005</v>
      </c>
      <c r="I66" s="20" t="s">
        <v>436</v>
      </c>
      <c r="J66" s="20" t="s">
        <v>0</v>
      </c>
      <c r="K66" s="20">
        <v>360.99</v>
      </c>
      <c r="L66" s="22">
        <v>9024750.1215753406</v>
      </c>
      <c r="M66" s="22">
        <v>5626888.8052443229</v>
      </c>
      <c r="N66" s="22">
        <v>2614074.7204406075</v>
      </c>
      <c r="O66" s="54">
        <f t="shared" si="0"/>
        <v>17265713.647260271</v>
      </c>
    </row>
    <row r="67" spans="2:16" ht="22.5" customHeight="1">
      <c r="B67" s="267"/>
      <c r="C67" s="272"/>
      <c r="D67" s="267"/>
      <c r="E67" s="267"/>
      <c r="F67" s="19" t="s">
        <v>440</v>
      </c>
      <c r="G67" s="285"/>
      <c r="H67" s="280"/>
      <c r="I67" s="20" t="s">
        <v>437</v>
      </c>
      <c r="J67" s="20" t="s">
        <v>7</v>
      </c>
      <c r="K67" s="20">
        <v>168.21</v>
      </c>
      <c r="L67" s="22">
        <v>13484847.452054793</v>
      </c>
      <c r="M67" s="22">
        <v>7017171.6869853642</v>
      </c>
      <c r="N67" s="22">
        <v>3838357.3061653213</v>
      </c>
      <c r="O67" s="54">
        <f t="shared" si="0"/>
        <v>24340376.44520548</v>
      </c>
    </row>
    <row r="68" spans="2:16" ht="22.5" customHeight="1">
      <c r="B68" s="266">
        <v>9</v>
      </c>
      <c r="C68" s="271" t="s">
        <v>579</v>
      </c>
      <c r="D68" s="266"/>
      <c r="E68" s="266" t="s">
        <v>336</v>
      </c>
      <c r="F68" s="19" t="s">
        <v>441</v>
      </c>
      <c r="G68" s="285"/>
      <c r="H68" s="279">
        <v>529.20000000000005</v>
      </c>
      <c r="I68" s="20" t="s">
        <v>436</v>
      </c>
      <c r="J68" s="20" t="s">
        <v>0</v>
      </c>
      <c r="K68" s="20">
        <v>323.19</v>
      </c>
      <c r="L68" s="22">
        <v>5573823.5428082179</v>
      </c>
      <c r="M68" s="22">
        <v>3099400.193076374</v>
      </c>
      <c r="N68" s="22">
        <v>1499593.3343208861</v>
      </c>
      <c r="O68" s="54">
        <f t="shared" si="0"/>
        <v>10172817.070205478</v>
      </c>
    </row>
    <row r="69" spans="2:16" ht="22.5" customHeight="1">
      <c r="B69" s="267"/>
      <c r="C69" s="272"/>
      <c r="D69" s="267"/>
      <c r="E69" s="267"/>
      <c r="F69" s="19" t="s">
        <v>442</v>
      </c>
      <c r="G69" s="285"/>
      <c r="H69" s="280"/>
      <c r="I69" s="20" t="s">
        <v>437</v>
      </c>
      <c r="J69" s="20" t="s">
        <v>7</v>
      </c>
      <c r="K69" s="20">
        <v>206.01</v>
      </c>
      <c r="L69" s="22">
        <v>8980169.9863013756</v>
      </c>
      <c r="M69" s="22">
        <v>4138266.335615125</v>
      </c>
      <c r="N69" s="22">
        <v>2124403.4931519986</v>
      </c>
      <c r="O69" s="54">
        <f t="shared" si="0"/>
        <v>15242839.815068498</v>
      </c>
    </row>
    <row r="70" spans="2:16" ht="22.5" customHeight="1">
      <c r="B70" s="266">
        <v>10</v>
      </c>
      <c r="C70" s="264" t="s">
        <v>580</v>
      </c>
      <c r="D70" s="266"/>
      <c r="E70" s="266" t="s">
        <v>336</v>
      </c>
      <c r="F70" s="19" t="s">
        <v>443</v>
      </c>
      <c r="G70" s="285"/>
      <c r="H70" s="279">
        <v>529</v>
      </c>
      <c r="I70" s="20" t="s">
        <v>436</v>
      </c>
      <c r="J70" s="20" t="s">
        <v>0</v>
      </c>
      <c r="K70" s="20">
        <v>342.99</v>
      </c>
      <c r="L70" s="22">
        <v>3871704.9948630147</v>
      </c>
      <c r="M70" s="22">
        <v>1897198.751638581</v>
      </c>
      <c r="N70" s="22">
        <v>961435.24836141884</v>
      </c>
      <c r="O70" s="54">
        <f t="shared" si="0"/>
        <v>6730338.9948630147</v>
      </c>
    </row>
    <row r="71" spans="2:16" ht="22.5" customHeight="1">
      <c r="B71" s="267"/>
      <c r="C71" s="265"/>
      <c r="D71" s="267"/>
      <c r="E71" s="267"/>
      <c r="F71" s="19" t="s">
        <v>444</v>
      </c>
      <c r="G71" s="267"/>
      <c r="H71" s="280"/>
      <c r="I71" s="20" t="s">
        <v>437</v>
      </c>
      <c r="J71" s="20" t="s">
        <v>7</v>
      </c>
      <c r="K71" s="20">
        <v>186.21</v>
      </c>
      <c r="L71" s="22">
        <v>7964100.0719178077</v>
      </c>
      <c r="M71" s="22">
        <v>2609092.2283287668</v>
      </c>
      <c r="N71" s="22">
        <v>263734.20317808219</v>
      </c>
      <c r="O71" s="54">
        <f t="shared" si="0"/>
        <v>10836926.503424656</v>
      </c>
    </row>
    <row r="72" spans="2:16" ht="22.5" customHeight="1">
      <c r="B72" s="266">
        <v>11</v>
      </c>
      <c r="C72" s="264" t="s">
        <v>581</v>
      </c>
      <c r="D72" s="266"/>
      <c r="E72" s="266" t="s">
        <v>336</v>
      </c>
      <c r="F72" s="19" t="s">
        <v>8</v>
      </c>
      <c r="G72" s="266"/>
      <c r="H72" s="279">
        <v>540</v>
      </c>
      <c r="I72" s="20" t="s">
        <v>435</v>
      </c>
      <c r="J72" s="20" t="s">
        <v>0</v>
      </c>
      <c r="K72" s="20">
        <v>362.79</v>
      </c>
      <c r="L72" s="22">
        <v>9069751.0719178095</v>
      </c>
      <c r="M72" s="22">
        <v>3726720.8046963783</v>
      </c>
      <c r="N72" s="22">
        <v>1873736.6233858138</v>
      </c>
      <c r="O72" s="54">
        <f t="shared" si="0"/>
        <v>14670208.5</v>
      </c>
    </row>
    <row r="73" spans="2:16" ht="22.5" customHeight="1">
      <c r="B73" s="267"/>
      <c r="C73" s="265"/>
      <c r="D73" s="267"/>
      <c r="E73" s="267"/>
      <c r="F73" s="19" t="s">
        <v>9</v>
      </c>
      <c r="G73" s="267"/>
      <c r="H73" s="280"/>
      <c r="I73" s="20" t="s">
        <v>10</v>
      </c>
      <c r="J73" s="20" t="s">
        <v>7</v>
      </c>
      <c r="K73" s="20">
        <v>177.21</v>
      </c>
      <c r="L73" s="22">
        <v>6645375.410958901</v>
      </c>
      <c r="M73" s="22">
        <v>2668698.9815252391</v>
      </c>
      <c r="N73" s="22">
        <v>1264251.2684747609</v>
      </c>
      <c r="O73" s="54">
        <f t="shared" si="0"/>
        <v>10578325.660958901</v>
      </c>
    </row>
    <row r="74" spans="2:16" ht="22.5" customHeight="1">
      <c r="B74" s="266">
        <v>12</v>
      </c>
      <c r="C74" s="286" t="s">
        <v>582</v>
      </c>
      <c r="D74" s="266"/>
      <c r="E74" s="266" t="s">
        <v>336</v>
      </c>
      <c r="F74" s="19" t="s">
        <v>11</v>
      </c>
      <c r="G74" s="266"/>
      <c r="H74" s="279">
        <v>529.74</v>
      </c>
      <c r="I74" s="20" t="s">
        <v>445</v>
      </c>
      <c r="J74" s="20" t="s">
        <v>7</v>
      </c>
      <c r="K74" s="20">
        <v>51.39</v>
      </c>
      <c r="L74" s="22">
        <v>3211875</v>
      </c>
      <c r="M74" s="22">
        <v>486236.81631506846</v>
      </c>
      <c r="N74" s="22">
        <v>213511.55868493154</v>
      </c>
      <c r="O74" s="54">
        <f t="shared" si="0"/>
        <v>3911623.375</v>
      </c>
    </row>
    <row r="75" spans="2:16" ht="22.5" customHeight="1">
      <c r="B75" s="267"/>
      <c r="C75" s="287"/>
      <c r="D75" s="267"/>
      <c r="E75" s="267"/>
      <c r="F75" s="19" t="s">
        <v>12</v>
      </c>
      <c r="G75" s="267"/>
      <c r="H75" s="280"/>
      <c r="I75" s="20" t="s">
        <v>446</v>
      </c>
      <c r="J75" s="20" t="s">
        <v>127</v>
      </c>
      <c r="K75" s="20">
        <v>195.66</v>
      </c>
      <c r="L75" s="22">
        <v>12255859.87671233</v>
      </c>
      <c r="M75" s="22">
        <v>1864794.1486016137</v>
      </c>
      <c r="N75" s="22">
        <v>777872.48496003007</v>
      </c>
      <c r="O75" s="54">
        <f t="shared" si="0"/>
        <v>14898526.510273974</v>
      </c>
    </row>
    <row r="76" spans="2:16" ht="22.5" customHeight="1">
      <c r="B76" s="266">
        <v>13</v>
      </c>
      <c r="C76" s="271" t="s">
        <v>783</v>
      </c>
      <c r="D76" s="266"/>
      <c r="E76" s="266" t="s">
        <v>336</v>
      </c>
      <c r="F76" s="19" t="s">
        <v>13</v>
      </c>
      <c r="G76" s="266" t="s">
        <v>624</v>
      </c>
      <c r="H76" s="279">
        <v>540</v>
      </c>
      <c r="I76" s="20" t="s">
        <v>333</v>
      </c>
      <c r="J76" s="20" t="s">
        <v>0</v>
      </c>
      <c r="K76" s="20">
        <v>360</v>
      </c>
      <c r="L76" s="22">
        <v>35999999.999999993</v>
      </c>
      <c r="M76" s="22">
        <v>21030184.864815913</v>
      </c>
      <c r="N76" s="22">
        <v>9810961.8475128561</v>
      </c>
      <c r="O76" s="54">
        <f t="shared" si="0"/>
        <v>66841146.712328762</v>
      </c>
    </row>
    <row r="77" spans="2:16" ht="22.5" customHeight="1">
      <c r="B77" s="267"/>
      <c r="C77" s="272"/>
      <c r="D77" s="267"/>
      <c r="E77" s="267"/>
      <c r="F77" s="19" t="s">
        <v>14</v>
      </c>
      <c r="G77" s="267"/>
      <c r="H77" s="280"/>
      <c r="I77" s="20" t="s">
        <v>15</v>
      </c>
      <c r="J77" s="20" t="s">
        <v>7</v>
      </c>
      <c r="K77" s="20">
        <v>180</v>
      </c>
      <c r="L77" s="22">
        <v>18000000</v>
      </c>
      <c r="M77" s="22">
        <v>6989484.6882814784</v>
      </c>
      <c r="N77" s="22">
        <v>2858023.8733623573</v>
      </c>
      <c r="O77" s="54">
        <f t="shared" si="0"/>
        <v>27847508.561643835</v>
      </c>
    </row>
    <row r="78" spans="2:16" ht="12" thickBot="1"/>
    <row r="79" spans="2:16" s="2" customFormat="1" ht="22.5" customHeight="1" thickBot="1">
      <c r="E79" s="268" t="s">
        <v>487</v>
      </c>
      <c r="F79" s="270"/>
      <c r="G79" s="69" t="s">
        <v>635</v>
      </c>
      <c r="H79" s="276" t="s">
        <v>4</v>
      </c>
      <c r="I79" s="277"/>
      <c r="J79" s="278"/>
      <c r="K79" s="69" t="s">
        <v>635</v>
      </c>
      <c r="L79" s="87">
        <f>SUM(L59:L78)</f>
        <v>153895338.3510274</v>
      </c>
      <c r="M79" s="87">
        <f>SUM(M59:M78)</f>
        <v>83423197.166074127</v>
      </c>
      <c r="N79" s="87">
        <f>SUM(N59:N78)</f>
        <v>53008433.679816291</v>
      </c>
      <c r="O79" s="87">
        <f>SUM(O59:O78)</f>
        <v>290326969.19691777</v>
      </c>
      <c r="P79" s="248"/>
    </row>
    <row r="80" spans="2:16">
      <c r="G80" s="225"/>
      <c r="L80" s="226"/>
      <c r="M80" s="86">
        <f>SUM(M79:N79)</f>
        <v>136431630.8458904</v>
      </c>
      <c r="N80" s="226"/>
    </row>
    <row r="81" spans="2:16">
      <c r="G81" s="225"/>
    </row>
    <row r="82" spans="2:16">
      <c r="G82" s="225"/>
    </row>
    <row r="83" spans="2:16" ht="12" thickBot="1">
      <c r="G83" s="225"/>
    </row>
    <row r="84" spans="2:16" ht="28.5" customHeight="1" thickBot="1">
      <c r="B84" s="161" t="s">
        <v>294</v>
      </c>
      <c r="C84" s="162" t="s">
        <v>295</v>
      </c>
      <c r="D84" s="161" t="s">
        <v>699</v>
      </c>
      <c r="E84" s="162" t="s">
        <v>296</v>
      </c>
      <c r="F84" s="161" t="s">
        <v>297</v>
      </c>
      <c r="G84" s="190" t="s">
        <v>708</v>
      </c>
      <c r="H84" s="163" t="s">
        <v>407</v>
      </c>
      <c r="I84" s="163" t="s">
        <v>299</v>
      </c>
      <c r="J84" s="163" t="s">
        <v>300</v>
      </c>
      <c r="K84" s="164" t="s">
        <v>301</v>
      </c>
      <c r="L84" s="165" t="s">
        <v>302</v>
      </c>
      <c r="M84" s="165" t="s">
        <v>3</v>
      </c>
      <c r="N84" s="165" t="s">
        <v>408</v>
      </c>
      <c r="O84" s="165" t="s">
        <v>409</v>
      </c>
    </row>
    <row r="85" spans="2:16" s="2" customFormat="1" ht="15.75" customHeight="1">
      <c r="B85" s="273" t="s">
        <v>531</v>
      </c>
      <c r="C85" s="274"/>
      <c r="D85" s="274"/>
      <c r="E85" s="274"/>
      <c r="F85" s="274"/>
      <c r="G85" s="275"/>
      <c r="H85" s="50" t="s">
        <v>304</v>
      </c>
      <c r="I85" s="281" t="s">
        <v>531</v>
      </c>
      <c r="J85" s="282"/>
      <c r="K85" s="51" t="s">
        <v>304</v>
      </c>
      <c r="L85" s="217"/>
      <c r="M85" s="218"/>
      <c r="N85" s="218"/>
      <c r="O85" s="219" t="s">
        <v>493</v>
      </c>
      <c r="P85" s="248"/>
    </row>
    <row r="86" spans="2:16" ht="22.5" customHeight="1">
      <c r="B86" s="298">
        <v>1</v>
      </c>
      <c r="C86" s="283" t="s">
        <v>583</v>
      </c>
      <c r="D86" s="266"/>
      <c r="E86" s="298" t="s">
        <v>366</v>
      </c>
      <c r="F86" s="19" t="s">
        <v>271</v>
      </c>
      <c r="G86" s="266" t="s">
        <v>624</v>
      </c>
      <c r="H86" s="299">
        <v>259.64999999999998</v>
      </c>
      <c r="I86" s="20" t="s">
        <v>423</v>
      </c>
      <c r="J86" s="20" t="s">
        <v>0</v>
      </c>
      <c r="K86" s="20">
        <v>130.94999999999999</v>
      </c>
      <c r="L86" s="22">
        <v>13095000</v>
      </c>
      <c r="M86" s="22">
        <v>72076592.376653761</v>
      </c>
      <c r="N86" s="22">
        <v>67579177.753483206</v>
      </c>
      <c r="O86" s="54">
        <f t="shared" ref="O86:O91" si="1">SUM(L86:N86)</f>
        <v>152750770.13013697</v>
      </c>
    </row>
    <row r="87" spans="2:16" ht="22.5" customHeight="1">
      <c r="B87" s="298"/>
      <c r="C87" s="283"/>
      <c r="D87" s="267"/>
      <c r="E87" s="298"/>
      <c r="F87" s="19" t="s">
        <v>272</v>
      </c>
      <c r="G87" s="285"/>
      <c r="H87" s="299"/>
      <c r="I87" s="20" t="s">
        <v>424</v>
      </c>
      <c r="J87" s="20" t="s">
        <v>7</v>
      </c>
      <c r="K87" s="20">
        <v>128.69999999999999</v>
      </c>
      <c r="L87" s="22">
        <v>12870000</v>
      </c>
      <c r="M87" s="22">
        <v>70124450.428256333</v>
      </c>
      <c r="N87" s="22">
        <v>63186350.352565587</v>
      </c>
      <c r="O87" s="54">
        <f t="shared" si="1"/>
        <v>146180800.78082192</v>
      </c>
    </row>
    <row r="88" spans="2:16" ht="26.25" customHeight="1">
      <c r="B88" s="19">
        <v>2</v>
      </c>
      <c r="C88" s="35" t="s">
        <v>768</v>
      </c>
      <c r="D88" s="210"/>
      <c r="E88" s="19" t="s">
        <v>366</v>
      </c>
      <c r="F88" s="19" t="s">
        <v>273</v>
      </c>
      <c r="G88" s="267"/>
      <c r="H88" s="20">
        <v>251.47</v>
      </c>
      <c r="I88" s="20" t="s">
        <v>425</v>
      </c>
      <c r="J88" s="20" t="s">
        <v>0</v>
      </c>
      <c r="K88" s="20">
        <v>251.47</v>
      </c>
      <c r="L88" s="22">
        <v>25147000.00000003</v>
      </c>
      <c r="M88" s="22">
        <v>100698442.06955507</v>
      </c>
      <c r="N88" s="22">
        <v>96949739.403047651</v>
      </c>
      <c r="O88" s="54">
        <f t="shared" si="1"/>
        <v>222795181.47260275</v>
      </c>
    </row>
    <row r="89" spans="2:16" ht="22.5" customHeight="1">
      <c r="B89" s="298">
        <v>3</v>
      </c>
      <c r="C89" s="284" t="s">
        <v>584</v>
      </c>
      <c r="D89" s="266"/>
      <c r="E89" s="19" t="s">
        <v>366</v>
      </c>
      <c r="F89" s="19" t="s">
        <v>32</v>
      </c>
      <c r="G89" s="266" t="s">
        <v>624</v>
      </c>
      <c r="H89" s="299">
        <v>259.97000000000003</v>
      </c>
      <c r="I89" s="20" t="s">
        <v>426</v>
      </c>
      <c r="J89" s="20" t="s">
        <v>0</v>
      </c>
      <c r="K89" s="20">
        <v>157.32</v>
      </c>
      <c r="L89" s="22">
        <v>15732000.000000007</v>
      </c>
      <c r="M89" s="22">
        <v>15478495.473465752</v>
      </c>
      <c r="N89" s="22">
        <v>17381214.567630138</v>
      </c>
      <c r="O89" s="54">
        <f t="shared" si="1"/>
        <v>48591710.041095898</v>
      </c>
    </row>
    <row r="90" spans="2:16" ht="22.5" customHeight="1">
      <c r="B90" s="298"/>
      <c r="C90" s="284"/>
      <c r="D90" s="285"/>
      <c r="E90" s="19" t="s">
        <v>366</v>
      </c>
      <c r="F90" s="19" t="s">
        <v>33</v>
      </c>
      <c r="G90" s="285"/>
      <c r="H90" s="299"/>
      <c r="I90" s="20" t="s">
        <v>427</v>
      </c>
      <c r="J90" s="20" t="s">
        <v>7</v>
      </c>
      <c r="K90" s="20">
        <v>101.15</v>
      </c>
      <c r="L90" s="22">
        <v>10114999.999999998</v>
      </c>
      <c r="M90" s="22">
        <v>8347160.850660162</v>
      </c>
      <c r="N90" s="22">
        <v>8548936.7657781933</v>
      </c>
      <c r="O90" s="54">
        <f t="shared" si="1"/>
        <v>27011097.616438352</v>
      </c>
    </row>
    <row r="91" spans="2:16" ht="22.5" customHeight="1">
      <c r="B91" s="298"/>
      <c r="C91" s="284"/>
      <c r="D91" s="267"/>
      <c r="E91" s="19" t="s">
        <v>366</v>
      </c>
      <c r="F91" s="19" t="s">
        <v>38</v>
      </c>
      <c r="G91" s="267"/>
      <c r="H91" s="20">
        <v>100</v>
      </c>
      <c r="I91" s="20" t="s">
        <v>365</v>
      </c>
      <c r="J91" s="20" t="s">
        <v>0</v>
      </c>
      <c r="K91" s="20">
        <v>100</v>
      </c>
      <c r="L91" s="211">
        <v>7589344.0000000009</v>
      </c>
      <c r="M91" s="211">
        <v>7247107.3079095511</v>
      </c>
      <c r="N91" s="211">
        <v>8332710.6372959288</v>
      </c>
      <c r="O91" s="54">
        <f t="shared" si="1"/>
        <v>23169161.94520548</v>
      </c>
    </row>
    <row r="92" spans="2:16" ht="12" thickBot="1"/>
    <row r="93" spans="2:16" s="2" customFormat="1" ht="22.5" customHeight="1" thickBot="1">
      <c r="E93" s="268" t="s">
        <v>366</v>
      </c>
      <c r="F93" s="270"/>
      <c r="G93" s="69" t="s">
        <v>635</v>
      </c>
      <c r="H93" s="276" t="s">
        <v>4</v>
      </c>
      <c r="I93" s="277"/>
      <c r="J93" s="278"/>
      <c r="K93" s="69" t="s">
        <v>635</v>
      </c>
      <c r="L93" s="87">
        <f>SUM(L86:L92)</f>
        <v>84548344.00000003</v>
      </c>
      <c r="M93" s="87">
        <f>SUM(M86:M92)</f>
        <v>273972248.50650066</v>
      </c>
      <c r="N93" s="87">
        <f>SUM(N86:N92)</f>
        <v>261978129.4798007</v>
      </c>
      <c r="O93" s="87">
        <f>SUM(O86:O92)</f>
        <v>620498721.9863013</v>
      </c>
      <c r="P93" s="248"/>
    </row>
    <row r="94" spans="2:16" s="225" customFormat="1">
      <c r="C94" s="227"/>
      <c r="G94" s="1"/>
      <c r="H94" s="228"/>
      <c r="I94" s="228"/>
      <c r="J94" s="228"/>
      <c r="K94" s="228"/>
      <c r="L94" s="226"/>
      <c r="M94" s="86">
        <f>SUM(M93:N93)</f>
        <v>535950377.98630136</v>
      </c>
      <c r="N94" s="226"/>
      <c r="O94" s="226"/>
      <c r="P94" s="248"/>
    </row>
    <row r="95" spans="2:16" s="225" customFormat="1">
      <c r="C95" s="227"/>
      <c r="G95" s="1"/>
      <c r="H95" s="228"/>
      <c r="I95" s="228"/>
      <c r="J95" s="228"/>
      <c r="K95" s="228"/>
      <c r="L95" s="226"/>
      <c r="M95" s="226"/>
      <c r="N95" s="226"/>
      <c r="O95" s="226"/>
      <c r="P95" s="248"/>
    </row>
    <row r="96" spans="2:16" s="225" customFormat="1">
      <c r="C96" s="227"/>
      <c r="G96" s="1"/>
      <c r="H96" s="228"/>
      <c r="I96" s="228"/>
      <c r="J96" s="228"/>
      <c r="K96" s="228"/>
      <c r="L96" s="226"/>
      <c r="M96" s="226"/>
      <c r="N96" s="226"/>
      <c r="O96" s="226"/>
      <c r="P96" s="248"/>
    </row>
    <row r="97" spans="2:16" s="225" customFormat="1" ht="12" thickBot="1">
      <c r="C97" s="227"/>
      <c r="G97" s="1"/>
      <c r="H97" s="228"/>
      <c r="I97" s="228"/>
      <c r="J97" s="228"/>
      <c r="K97" s="228"/>
      <c r="L97" s="226"/>
      <c r="M97" s="226"/>
      <c r="N97" s="226"/>
      <c r="O97" s="226"/>
      <c r="P97" s="248"/>
    </row>
    <row r="98" spans="2:16" ht="28.5" customHeight="1" thickBot="1">
      <c r="B98" s="161" t="s">
        <v>294</v>
      </c>
      <c r="C98" s="162" t="s">
        <v>295</v>
      </c>
      <c r="D98" s="161" t="s">
        <v>699</v>
      </c>
      <c r="E98" s="162" t="s">
        <v>296</v>
      </c>
      <c r="F98" s="161" t="s">
        <v>297</v>
      </c>
      <c r="G98" s="190" t="s">
        <v>708</v>
      </c>
      <c r="H98" s="163" t="s">
        <v>407</v>
      </c>
      <c r="I98" s="163" t="s">
        <v>299</v>
      </c>
      <c r="J98" s="163" t="s">
        <v>300</v>
      </c>
      <c r="K98" s="164" t="s">
        <v>301</v>
      </c>
      <c r="L98" s="165" t="s">
        <v>302</v>
      </c>
      <c r="M98" s="165" t="s">
        <v>3</v>
      </c>
      <c r="N98" s="165" t="s">
        <v>408</v>
      </c>
      <c r="O98" s="165" t="s">
        <v>409</v>
      </c>
    </row>
    <row r="99" spans="2:16" s="2" customFormat="1" ht="15.75" customHeight="1">
      <c r="B99" s="273" t="s">
        <v>531</v>
      </c>
      <c r="C99" s="274"/>
      <c r="D99" s="274"/>
      <c r="E99" s="274"/>
      <c r="F99" s="274"/>
      <c r="G99" s="275"/>
      <c r="H99" s="50" t="s">
        <v>304</v>
      </c>
      <c r="I99" s="281" t="s">
        <v>531</v>
      </c>
      <c r="J99" s="282"/>
      <c r="K99" s="51" t="s">
        <v>304</v>
      </c>
      <c r="L99" s="217"/>
      <c r="M99" s="218"/>
      <c r="N99" s="218"/>
      <c r="O99" s="219" t="s">
        <v>493</v>
      </c>
      <c r="P99" s="248"/>
    </row>
    <row r="100" spans="2:16" ht="25.5" customHeight="1">
      <c r="B100" s="19">
        <v>1</v>
      </c>
      <c r="C100" s="35" t="s">
        <v>585</v>
      </c>
      <c r="D100" s="19"/>
      <c r="E100" s="19" t="s">
        <v>352</v>
      </c>
      <c r="F100" s="19" t="s">
        <v>270</v>
      </c>
      <c r="G100" s="266" t="s">
        <v>624</v>
      </c>
      <c r="H100" s="20">
        <v>50</v>
      </c>
      <c r="I100" s="20" t="s">
        <v>410</v>
      </c>
      <c r="J100" s="20" t="s">
        <v>0</v>
      </c>
      <c r="K100" s="20">
        <v>50</v>
      </c>
      <c r="L100" s="22">
        <v>5000000</v>
      </c>
      <c r="M100" s="22">
        <v>20612706.858830929</v>
      </c>
      <c r="N100" s="22">
        <v>14510393.921990993</v>
      </c>
      <c r="O100" s="54">
        <f t="shared" ref="O100:O103" si="2">SUM(L100:N100)</f>
        <v>40123100.780821919</v>
      </c>
    </row>
    <row r="101" spans="2:16" ht="22.5" customHeight="1">
      <c r="B101" s="266">
        <v>2</v>
      </c>
      <c r="C101" s="264" t="s">
        <v>586</v>
      </c>
      <c r="D101" s="266"/>
      <c r="E101" s="266" t="s">
        <v>352</v>
      </c>
      <c r="F101" s="19" t="s">
        <v>18</v>
      </c>
      <c r="G101" s="285"/>
      <c r="H101" s="279">
        <v>188.91</v>
      </c>
      <c r="I101" s="20" t="s">
        <v>19</v>
      </c>
      <c r="J101" s="20" t="s">
        <v>0</v>
      </c>
      <c r="K101" s="20">
        <v>118.3</v>
      </c>
      <c r="L101" s="22">
        <v>11830000.000000002</v>
      </c>
      <c r="M101" s="22">
        <v>10098617.33589041</v>
      </c>
      <c r="N101" s="22">
        <v>11114699.102465754</v>
      </c>
      <c r="O101" s="54">
        <f t="shared" si="2"/>
        <v>33043316.438356169</v>
      </c>
    </row>
    <row r="102" spans="2:16" ht="22.5" customHeight="1">
      <c r="B102" s="267"/>
      <c r="C102" s="265"/>
      <c r="D102" s="267"/>
      <c r="E102" s="267"/>
      <c r="F102" s="19" t="s">
        <v>20</v>
      </c>
      <c r="G102" s="285"/>
      <c r="H102" s="280"/>
      <c r="I102" s="20" t="s">
        <v>21</v>
      </c>
      <c r="J102" s="20" t="s">
        <v>7</v>
      </c>
      <c r="K102" s="20">
        <v>70.61</v>
      </c>
      <c r="L102" s="22">
        <v>7061000</v>
      </c>
      <c r="M102" s="22">
        <v>5537458.0796104334</v>
      </c>
      <c r="N102" s="22">
        <v>5976591.3724443614</v>
      </c>
      <c r="O102" s="54">
        <f t="shared" si="2"/>
        <v>18575049.452054795</v>
      </c>
    </row>
    <row r="103" spans="2:16" ht="26.25" customHeight="1">
      <c r="B103" s="19">
        <v>3</v>
      </c>
      <c r="C103" s="35" t="s">
        <v>587</v>
      </c>
      <c r="D103" s="19"/>
      <c r="E103" s="19" t="s">
        <v>352</v>
      </c>
      <c r="F103" s="19" t="s">
        <v>22</v>
      </c>
      <c r="G103" s="267"/>
      <c r="H103" s="20">
        <v>540</v>
      </c>
      <c r="I103" s="20" t="s">
        <v>413</v>
      </c>
      <c r="J103" s="20" t="s">
        <v>7</v>
      </c>
      <c r="K103" s="20">
        <v>299.88</v>
      </c>
      <c r="L103" s="22">
        <v>8968392.0890410934</v>
      </c>
      <c r="M103" s="22">
        <v>2066194.3001073371</v>
      </c>
      <c r="N103" s="22">
        <v>225740.33002964908</v>
      </c>
      <c r="O103" s="54">
        <f t="shared" si="2"/>
        <v>11260326.719178081</v>
      </c>
    </row>
    <row r="104" spans="2:16" ht="12" thickBot="1"/>
    <row r="105" spans="2:16" s="2" customFormat="1" ht="22.5" customHeight="1" thickBot="1">
      <c r="E105" s="268" t="s">
        <v>352</v>
      </c>
      <c r="F105" s="270"/>
      <c r="G105" s="69" t="s">
        <v>635</v>
      </c>
      <c r="H105" s="276" t="s">
        <v>4</v>
      </c>
      <c r="I105" s="277"/>
      <c r="J105" s="278"/>
      <c r="K105" s="69" t="s">
        <v>635</v>
      </c>
      <c r="L105" s="87">
        <f>SUM(L100:L104)</f>
        <v>32859392.089041092</v>
      </c>
      <c r="M105" s="87">
        <f>SUM(M100:M104)</f>
        <v>38314976.574439116</v>
      </c>
      <c r="N105" s="87">
        <f>SUM(N100:N104)</f>
        <v>31827424.726930756</v>
      </c>
      <c r="O105" s="87">
        <f>SUM(O100:O104)</f>
        <v>103001793.39041096</v>
      </c>
      <c r="P105" s="248"/>
    </row>
    <row r="106" spans="2:16" s="225" customFormat="1">
      <c r="C106" s="227"/>
      <c r="G106" s="1"/>
      <c r="H106" s="228"/>
      <c r="I106" s="228"/>
      <c r="J106" s="228"/>
      <c r="K106" s="228"/>
      <c r="L106" s="226"/>
      <c r="M106" s="86">
        <f>SUM(M105:N105)</f>
        <v>70142401.301369876</v>
      </c>
      <c r="N106" s="226"/>
      <c r="O106" s="226"/>
      <c r="P106" s="248"/>
    </row>
    <row r="107" spans="2:16" s="225" customFormat="1">
      <c r="C107" s="227"/>
      <c r="G107" s="1"/>
      <c r="H107" s="228"/>
      <c r="I107" s="228"/>
      <c r="J107" s="228"/>
      <c r="K107" s="228"/>
      <c r="L107" s="226"/>
      <c r="M107" s="226"/>
      <c r="N107" s="226"/>
      <c r="O107" s="226"/>
      <c r="P107" s="248"/>
    </row>
    <row r="108" spans="2:16" s="225" customFormat="1">
      <c r="C108" s="227"/>
      <c r="G108" s="1"/>
      <c r="H108" s="228"/>
      <c r="I108" s="228"/>
      <c r="J108" s="228"/>
      <c r="K108" s="228"/>
      <c r="L108" s="226"/>
      <c r="M108" s="226"/>
      <c r="N108" s="226"/>
      <c r="O108" s="226"/>
      <c r="P108" s="248"/>
    </row>
    <row r="109" spans="2:16" s="225" customFormat="1" ht="12" thickBot="1">
      <c r="C109" s="227"/>
      <c r="G109" s="1"/>
      <c r="H109" s="228"/>
      <c r="I109" s="228"/>
      <c r="J109" s="228"/>
      <c r="K109" s="228"/>
      <c r="L109" s="226"/>
      <c r="M109" s="226"/>
      <c r="N109" s="226"/>
      <c r="O109" s="226"/>
      <c r="P109" s="248"/>
    </row>
    <row r="110" spans="2:16" s="2" customFormat="1" ht="22.5" customHeight="1" thickBot="1">
      <c r="C110" s="290" t="s">
        <v>16</v>
      </c>
      <c r="D110" s="291"/>
      <c r="E110" s="292"/>
      <c r="F110" s="293"/>
      <c r="G110" s="1"/>
      <c r="H110" s="268" t="s">
        <v>447</v>
      </c>
      <c r="I110" s="269"/>
      <c r="J110" s="270"/>
      <c r="K110" s="69" t="s">
        <v>635</v>
      </c>
      <c r="L110" s="87">
        <f>SUM(L12+L21+L32+L41+L52+L79+L93+L105)</f>
        <v>433920450.96061647</v>
      </c>
      <c r="M110" s="87">
        <f>SUM(M12+M21+M32+M41+M52+M79+M93+M105)</f>
        <v>563237470.48497272</v>
      </c>
      <c r="N110" s="87">
        <f>SUM(N12+N21+N32+N41+N52+N79+N93+N105)</f>
        <v>462184999.74105465</v>
      </c>
      <c r="O110" s="87">
        <f>SUM(O12+O21+O32+O41+O52+O79+O93+O105)</f>
        <v>1459342921.1866436</v>
      </c>
      <c r="P110" s="248"/>
    </row>
    <row r="111" spans="2:16" s="2" customFormat="1" ht="22.5" customHeight="1" thickBot="1">
      <c r="C111" s="294"/>
      <c r="D111" s="295"/>
      <c r="E111" s="296"/>
      <c r="F111" s="297"/>
      <c r="G111" s="1"/>
      <c r="H111" s="268" t="s">
        <v>492</v>
      </c>
      <c r="I111" s="269"/>
      <c r="J111" s="270"/>
      <c r="K111" s="288" t="s">
        <v>635</v>
      </c>
      <c r="L111" s="289"/>
      <c r="M111" s="157">
        <f>SUM(M110:N110)</f>
        <v>1025422470.2260274</v>
      </c>
      <c r="N111" s="158"/>
      <c r="O111" s="89" t="s">
        <v>531</v>
      </c>
      <c r="P111" s="248"/>
    </row>
    <row r="112" spans="2:16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1.25" hidden="1" customHeight="1"/>
    <row r="162" ht="11.25" hidden="1" customHeight="1"/>
    <row r="163" ht="11.25" hidden="1" customHeight="1"/>
    <row r="164" ht="11.25" hidden="1" customHeight="1"/>
    <row r="165" ht="11.2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/>
    <row r="175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</sheetData>
  <mergeCells count="104">
    <mergeCell ref="H21:J21"/>
    <mergeCell ref="D70:D71"/>
    <mergeCell ref="D72:D73"/>
    <mergeCell ref="E70:E71"/>
    <mergeCell ref="I58:J58"/>
    <mergeCell ref="I38:J38"/>
    <mergeCell ref="H41:J41"/>
    <mergeCell ref="C101:C102"/>
    <mergeCell ref="B74:B75"/>
    <mergeCell ref="E72:E73"/>
    <mergeCell ref="B86:B87"/>
    <mergeCell ref="B89:B91"/>
    <mergeCell ref="G72:G73"/>
    <mergeCell ref="B38:G38"/>
    <mergeCell ref="B47:G47"/>
    <mergeCell ref="E41:F41"/>
    <mergeCell ref="H68:H69"/>
    <mergeCell ref="H66:H67"/>
    <mergeCell ref="H49:H50"/>
    <mergeCell ref="H70:H71"/>
    <mergeCell ref="H72:H73"/>
    <mergeCell ref="H52:J52"/>
    <mergeCell ref="H74:H75"/>
    <mergeCell ref="B76:B77"/>
    <mergeCell ref="I5:J5"/>
    <mergeCell ref="C6:C8"/>
    <mergeCell ref="B6:B8"/>
    <mergeCell ref="E6:E8"/>
    <mergeCell ref="D6:D8"/>
    <mergeCell ref="D9:D10"/>
    <mergeCell ref="B5:G5"/>
    <mergeCell ref="G6:G10"/>
    <mergeCell ref="I85:J85"/>
    <mergeCell ref="H12:J12"/>
    <mergeCell ref="H32:J32"/>
    <mergeCell ref="B18:G18"/>
    <mergeCell ref="B27:G27"/>
    <mergeCell ref="E12:F12"/>
    <mergeCell ref="E21:F21"/>
    <mergeCell ref="E32:F32"/>
    <mergeCell ref="I18:J18"/>
    <mergeCell ref="I27:J27"/>
    <mergeCell ref="H6:H7"/>
    <mergeCell ref="B9:B10"/>
    <mergeCell ref="C9:C10"/>
    <mergeCell ref="E9:E10"/>
    <mergeCell ref="H9:H10"/>
    <mergeCell ref="I47:J47"/>
    <mergeCell ref="C74:C75"/>
    <mergeCell ref="K111:L111"/>
    <mergeCell ref="C110:F111"/>
    <mergeCell ref="H105:J105"/>
    <mergeCell ref="H76:H77"/>
    <mergeCell ref="E76:E77"/>
    <mergeCell ref="C76:C77"/>
    <mergeCell ref="D101:D102"/>
    <mergeCell ref="E101:E102"/>
    <mergeCell ref="H93:J93"/>
    <mergeCell ref="G76:G77"/>
    <mergeCell ref="H111:J111"/>
    <mergeCell ref="B85:G85"/>
    <mergeCell ref="E86:E87"/>
    <mergeCell ref="B101:B102"/>
    <mergeCell ref="G86:G88"/>
    <mergeCell ref="G89:G91"/>
    <mergeCell ref="G100:G103"/>
    <mergeCell ref="H89:H90"/>
    <mergeCell ref="H86:H87"/>
    <mergeCell ref="B49:B50"/>
    <mergeCell ref="E49:E50"/>
    <mergeCell ref="D66:D67"/>
    <mergeCell ref="D68:D69"/>
    <mergeCell ref="E52:F52"/>
    <mergeCell ref="C68:C69"/>
    <mergeCell ref="D49:D50"/>
    <mergeCell ref="B58:G58"/>
    <mergeCell ref="C49:C50"/>
    <mergeCell ref="G66:G71"/>
    <mergeCell ref="G49:G50"/>
    <mergeCell ref="C70:C71"/>
    <mergeCell ref="C72:C73"/>
    <mergeCell ref="D74:D75"/>
    <mergeCell ref="G74:G75"/>
    <mergeCell ref="H110:J110"/>
    <mergeCell ref="E68:E69"/>
    <mergeCell ref="C66:C67"/>
    <mergeCell ref="B66:B67"/>
    <mergeCell ref="E66:E67"/>
    <mergeCell ref="B99:G99"/>
    <mergeCell ref="H79:J79"/>
    <mergeCell ref="E105:F105"/>
    <mergeCell ref="H101:H102"/>
    <mergeCell ref="B72:B73"/>
    <mergeCell ref="B70:B71"/>
    <mergeCell ref="B68:B69"/>
    <mergeCell ref="E79:F79"/>
    <mergeCell ref="E93:F93"/>
    <mergeCell ref="I99:J99"/>
    <mergeCell ref="E74:E75"/>
    <mergeCell ref="C86:C87"/>
    <mergeCell ref="C89:C91"/>
    <mergeCell ref="D76:D77"/>
    <mergeCell ref="D86:D87"/>
    <mergeCell ref="D89:D91"/>
  </mergeCells>
  <dataValidations count="2">
    <dataValidation type="custom" allowBlank="1" showInputMessage="1" showErrorMessage="1" sqref="K110:K111 L105:O106 L93:O94 L52:O53 L21:O22 L12:O13 L41:O42 L32:O33 L79:O80 L111:O111">
      <formula1>" "</formula1>
    </dataValidation>
    <dataValidation allowBlank="1" showInputMessage="1" showErrorMessage="1" promptTitle="Sitaram maharaj" sqref="C76:C77"/>
  </dataValidation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>
    <tabColor theme="4" tint="0.79998168889431442"/>
  </sheetPr>
  <dimension ref="A1:U234"/>
  <sheetViews>
    <sheetView showGridLines="0" workbookViewId="0">
      <pane ySplit="5" topLeftCell="A126" activePane="bottomLeft" state="frozen"/>
      <selection pane="bottomLeft" activeCell="K80" sqref="K80"/>
    </sheetView>
  </sheetViews>
  <sheetFormatPr defaultColWidth="0" defaultRowHeight="11.25" zeroHeight="1"/>
  <cols>
    <col min="1" max="1" width="2.85546875" style="1" customWidth="1"/>
    <col min="2" max="2" width="4.5703125" style="11" customWidth="1"/>
    <col min="3" max="3" width="44.7109375" style="80" customWidth="1"/>
    <col min="4" max="4" width="12" style="78" customWidth="1"/>
    <col min="5" max="5" width="8" style="78" customWidth="1"/>
    <col min="6" max="6" width="8" style="78" hidden="1" customWidth="1"/>
    <col min="7" max="7" width="11.5703125" style="11" customWidth="1"/>
    <col min="8" max="8" width="10.7109375" style="11" customWidth="1"/>
    <col min="9" max="10" width="9.140625" style="11" customWidth="1"/>
    <col min="11" max="11" width="14.42578125" style="78" customWidth="1"/>
    <col min="12" max="12" width="15.42578125" style="78" customWidth="1"/>
    <col min="13" max="13" width="14.42578125" style="78" customWidth="1"/>
    <col min="14" max="14" width="15.85546875" style="78" customWidth="1"/>
    <col min="15" max="15" width="4.85546875" style="223" customWidth="1"/>
    <col min="16" max="21" width="0" style="78" hidden="1" customWidth="1"/>
    <col min="22" max="16384" width="9.140625" style="78" hidden="1"/>
  </cols>
  <sheetData>
    <row r="1" spans="1:15" ht="9.75" customHeight="1" thickBot="1"/>
    <row r="2" spans="1:15" ht="21.75" customHeight="1" thickBot="1">
      <c r="B2" s="238" t="s">
        <v>788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40"/>
    </row>
    <row r="3" spans="1:15" ht="9.75" customHeight="1" thickBot="1">
      <c r="B3" s="2"/>
    </row>
    <row r="4" spans="1:15" ht="31.5" customHeight="1" thickBot="1">
      <c r="B4" s="166" t="s">
        <v>294</v>
      </c>
      <c r="C4" s="167" t="s">
        <v>295</v>
      </c>
      <c r="D4" s="167" t="s">
        <v>296</v>
      </c>
      <c r="E4" s="166" t="s">
        <v>297</v>
      </c>
      <c r="F4" s="187" t="s">
        <v>708</v>
      </c>
      <c r="G4" s="168" t="s">
        <v>407</v>
      </c>
      <c r="H4" s="168" t="s">
        <v>299</v>
      </c>
      <c r="I4" s="168" t="s">
        <v>300</v>
      </c>
      <c r="J4" s="168" t="s">
        <v>301</v>
      </c>
      <c r="K4" s="169" t="s">
        <v>302</v>
      </c>
      <c r="L4" s="169" t="s">
        <v>3</v>
      </c>
      <c r="M4" s="169" t="s">
        <v>408</v>
      </c>
      <c r="N4" s="169" t="s">
        <v>409</v>
      </c>
    </row>
    <row r="5" spans="1:15" s="2" customFormat="1" ht="15.75" customHeight="1">
      <c r="B5" s="273" t="s">
        <v>531</v>
      </c>
      <c r="C5" s="274"/>
      <c r="D5" s="274"/>
      <c r="E5" s="274"/>
      <c r="F5" s="275"/>
      <c r="G5" s="159" t="s">
        <v>304</v>
      </c>
      <c r="H5" s="300" t="s">
        <v>531</v>
      </c>
      <c r="I5" s="301"/>
      <c r="J5" s="160" t="s">
        <v>304</v>
      </c>
      <c r="K5" s="220"/>
      <c r="L5" s="221"/>
      <c r="M5" s="221"/>
      <c r="N5" s="222" t="s">
        <v>493</v>
      </c>
      <c r="O5" s="224"/>
    </row>
    <row r="6" spans="1:15" ht="27.75" customHeight="1">
      <c r="B6" s="28">
        <v>1</v>
      </c>
      <c r="C6" s="35" t="s">
        <v>537</v>
      </c>
      <c r="D6" s="28" t="s">
        <v>390</v>
      </c>
      <c r="E6" s="28" t="s">
        <v>91</v>
      </c>
      <c r="F6" s="28">
        <v>1</v>
      </c>
      <c r="G6" s="36">
        <v>1619.51</v>
      </c>
      <c r="H6" s="34" t="s">
        <v>465</v>
      </c>
      <c r="I6" s="34" t="s">
        <v>0</v>
      </c>
      <c r="J6" s="36">
        <v>1619.51</v>
      </c>
      <c r="K6" s="30">
        <v>145755900</v>
      </c>
      <c r="L6" s="30">
        <v>125209016.2300548</v>
      </c>
      <c r="M6" s="30">
        <v>138972205.7699452</v>
      </c>
      <c r="N6" s="54">
        <f>SUM(K6:M6)</f>
        <v>409937122</v>
      </c>
    </row>
    <row r="7" spans="1:15" s="1" customFormat="1" ht="12" thickBot="1">
      <c r="C7" s="4"/>
      <c r="G7" s="3"/>
      <c r="H7" s="3"/>
      <c r="I7" s="3"/>
      <c r="J7" s="3"/>
      <c r="K7" s="5"/>
      <c r="L7" s="5"/>
      <c r="M7" s="5"/>
      <c r="N7" s="5"/>
      <c r="O7" s="223"/>
    </row>
    <row r="8" spans="1:15" s="2" customFormat="1" ht="22.5" customHeight="1" thickBot="1">
      <c r="A8" s="1"/>
      <c r="C8" s="81"/>
      <c r="D8" s="308" t="s">
        <v>390</v>
      </c>
      <c r="E8" s="309"/>
      <c r="F8" s="69" t="s">
        <v>635</v>
      </c>
      <c r="G8" s="317" t="s">
        <v>4</v>
      </c>
      <c r="H8" s="318"/>
      <c r="I8" s="319"/>
      <c r="J8" s="69" t="s">
        <v>635</v>
      </c>
      <c r="K8" s="88">
        <f>SUM(K6:K7)</f>
        <v>145755900</v>
      </c>
      <c r="L8" s="88">
        <f>SUM(L6:L7)</f>
        <v>125209016.2300548</v>
      </c>
      <c r="M8" s="88">
        <f>SUM(M6:M7)</f>
        <v>138972205.7699452</v>
      </c>
      <c r="N8" s="88">
        <f>SUM(N6:N7)</f>
        <v>409937122</v>
      </c>
      <c r="O8" s="237"/>
    </row>
    <row r="9" spans="1:15" s="1" customFormat="1">
      <c r="C9" s="4"/>
      <c r="G9" s="3"/>
      <c r="H9" s="3"/>
      <c r="I9" s="3"/>
      <c r="J9" s="3"/>
      <c r="K9" s="79"/>
      <c r="L9" s="86">
        <f>SUM(L8:M8)</f>
        <v>264181222</v>
      </c>
      <c r="M9" s="79"/>
      <c r="N9" s="79"/>
      <c r="O9" s="223"/>
    </row>
    <row r="10" spans="1:15" s="1" customFormat="1">
      <c r="C10" s="4"/>
      <c r="G10" s="3"/>
      <c r="H10" s="3"/>
      <c r="I10" s="3"/>
      <c r="J10" s="3"/>
      <c r="K10" s="79"/>
      <c r="L10" s="226"/>
      <c r="M10" s="79"/>
      <c r="N10" s="79"/>
      <c r="O10" s="223"/>
    </row>
    <row r="11" spans="1:15" s="1" customFormat="1">
      <c r="C11" s="4"/>
      <c r="G11" s="3"/>
      <c r="H11" s="3"/>
      <c r="I11" s="3"/>
      <c r="J11" s="3"/>
      <c r="K11" s="79"/>
      <c r="L11" s="79"/>
      <c r="M11" s="79"/>
      <c r="N11" s="79"/>
      <c r="O11" s="223"/>
    </row>
    <row r="12" spans="1:15" s="1" customFormat="1" ht="12" thickBot="1">
      <c r="C12" s="4"/>
      <c r="G12" s="3"/>
      <c r="H12" s="3"/>
      <c r="I12" s="3"/>
      <c r="J12" s="3"/>
      <c r="K12" s="79"/>
      <c r="L12" s="79"/>
      <c r="M12" s="79"/>
      <c r="N12" s="79"/>
      <c r="O12" s="223"/>
    </row>
    <row r="13" spans="1:15" ht="31.5" customHeight="1" thickBot="1">
      <c r="B13" s="166" t="s">
        <v>294</v>
      </c>
      <c r="C13" s="167" t="s">
        <v>295</v>
      </c>
      <c r="D13" s="167" t="s">
        <v>296</v>
      </c>
      <c r="E13" s="166" t="s">
        <v>297</v>
      </c>
      <c r="F13" s="187" t="s">
        <v>708</v>
      </c>
      <c r="G13" s="168" t="s">
        <v>407</v>
      </c>
      <c r="H13" s="168" t="s">
        <v>299</v>
      </c>
      <c r="I13" s="168" t="s">
        <v>300</v>
      </c>
      <c r="J13" s="168" t="s">
        <v>301</v>
      </c>
      <c r="K13" s="169" t="s">
        <v>302</v>
      </c>
      <c r="L13" s="169" t="s">
        <v>3</v>
      </c>
      <c r="M13" s="169" t="s">
        <v>408</v>
      </c>
      <c r="N13" s="169" t="s">
        <v>409</v>
      </c>
    </row>
    <row r="14" spans="1:15" s="2" customFormat="1" ht="15.75" customHeight="1">
      <c r="A14" s="1"/>
      <c r="B14" s="273" t="s">
        <v>531</v>
      </c>
      <c r="C14" s="274"/>
      <c r="D14" s="274"/>
      <c r="E14" s="274"/>
      <c r="F14" s="275"/>
      <c r="G14" s="50" t="s">
        <v>304</v>
      </c>
      <c r="H14" s="281" t="s">
        <v>531</v>
      </c>
      <c r="I14" s="282"/>
      <c r="J14" s="51" t="s">
        <v>304</v>
      </c>
      <c r="K14" s="220"/>
      <c r="L14" s="221"/>
      <c r="M14" s="221"/>
      <c r="N14" s="222" t="s">
        <v>493</v>
      </c>
      <c r="O14" s="223"/>
    </row>
    <row r="15" spans="1:15" ht="22.5" customHeight="1">
      <c r="B15" s="286">
        <v>1</v>
      </c>
      <c r="C15" s="310" t="s">
        <v>589</v>
      </c>
      <c r="D15" s="286" t="s">
        <v>389</v>
      </c>
      <c r="E15" s="28" t="s">
        <v>89</v>
      </c>
      <c r="F15" s="28">
        <v>1</v>
      </c>
      <c r="G15" s="333">
        <v>2884.8</v>
      </c>
      <c r="H15" s="34" t="s">
        <v>459</v>
      </c>
      <c r="I15" s="34" t="s">
        <v>0</v>
      </c>
      <c r="J15" s="36">
        <v>2561</v>
      </c>
      <c r="K15" s="30">
        <v>252257832.00000003</v>
      </c>
      <c r="L15" s="30">
        <v>212478257.65964386</v>
      </c>
      <c r="M15" s="30">
        <v>196846590.34035614</v>
      </c>
      <c r="N15" s="54">
        <f t="shared" ref="N15:N25" si="0">SUM(K15:M15)</f>
        <v>661582680</v>
      </c>
    </row>
    <row r="16" spans="1:15" ht="22.5" customHeight="1">
      <c r="B16" s="287"/>
      <c r="C16" s="312"/>
      <c r="D16" s="287"/>
      <c r="E16" s="28" t="s">
        <v>90</v>
      </c>
      <c r="F16" s="28">
        <v>1</v>
      </c>
      <c r="G16" s="324"/>
      <c r="H16" s="34" t="s">
        <v>467</v>
      </c>
      <c r="I16" s="34" t="s">
        <v>7</v>
      </c>
      <c r="J16" s="36">
        <v>323.51</v>
      </c>
      <c r="K16" s="30">
        <v>31214888.000000004</v>
      </c>
      <c r="L16" s="30">
        <v>23595026.777917814</v>
      </c>
      <c r="M16" s="30">
        <v>18472461.222082186</v>
      </c>
      <c r="N16" s="54">
        <f t="shared" si="0"/>
        <v>73282376</v>
      </c>
    </row>
    <row r="17" spans="1:15" ht="26.25" customHeight="1">
      <c r="B17" s="28">
        <v>2</v>
      </c>
      <c r="C17" s="35" t="s">
        <v>547</v>
      </c>
      <c r="D17" s="28" t="s">
        <v>389</v>
      </c>
      <c r="E17" s="28" t="s">
        <v>449</v>
      </c>
      <c r="F17" s="28">
        <v>1</v>
      </c>
      <c r="G17" s="36">
        <v>724.86</v>
      </c>
      <c r="H17" s="34" t="s">
        <v>411</v>
      </c>
      <c r="I17" s="34" t="s">
        <v>0</v>
      </c>
      <c r="J17" s="36">
        <v>724.86</v>
      </c>
      <c r="K17" s="30">
        <v>72486000</v>
      </c>
      <c r="L17" s="30">
        <v>38261613.540470138</v>
      </c>
      <c r="M17" s="30">
        <v>7697907.6495298631</v>
      </c>
      <c r="N17" s="54">
        <f t="shared" si="0"/>
        <v>118445521.19</v>
      </c>
    </row>
    <row r="18" spans="1:15" ht="30" customHeight="1">
      <c r="B18" s="28">
        <v>3</v>
      </c>
      <c r="C18" s="35" t="s">
        <v>539</v>
      </c>
      <c r="D18" s="28" t="s">
        <v>389</v>
      </c>
      <c r="E18" s="28" t="s">
        <v>59</v>
      </c>
      <c r="F18" s="28">
        <v>1</v>
      </c>
      <c r="G18" s="36">
        <v>611.80999999999995</v>
      </c>
      <c r="H18" s="34" t="s">
        <v>468</v>
      </c>
      <c r="I18" s="34" t="s">
        <v>0</v>
      </c>
      <c r="J18" s="36">
        <v>611.80999999999995</v>
      </c>
      <c r="K18" s="30">
        <v>23552875.887671232</v>
      </c>
      <c r="L18" s="30">
        <v>2014285.0490889847</v>
      </c>
      <c r="M18" s="30">
        <v>1245349.9509110153</v>
      </c>
      <c r="N18" s="54">
        <f t="shared" si="0"/>
        <v>26812510.887671232</v>
      </c>
    </row>
    <row r="19" spans="1:15" ht="26.25" customHeight="1">
      <c r="B19" s="28">
        <v>4</v>
      </c>
      <c r="C19" s="35" t="s">
        <v>553</v>
      </c>
      <c r="D19" s="28" t="s">
        <v>389</v>
      </c>
      <c r="E19" s="28" t="s">
        <v>75</v>
      </c>
      <c r="F19" s="28">
        <v>1</v>
      </c>
      <c r="G19" s="36">
        <v>1852.81</v>
      </c>
      <c r="H19" s="34" t="s">
        <v>76</v>
      </c>
      <c r="I19" s="34" t="s">
        <v>0</v>
      </c>
      <c r="J19" s="36">
        <v>1852.81</v>
      </c>
      <c r="K19" s="30">
        <v>0</v>
      </c>
      <c r="L19" s="30">
        <v>0</v>
      </c>
      <c r="M19" s="30">
        <v>0</v>
      </c>
      <c r="N19" s="54">
        <f t="shared" si="0"/>
        <v>0</v>
      </c>
    </row>
    <row r="20" spans="1:15" ht="22.5" customHeight="1">
      <c r="B20" s="286">
        <v>5</v>
      </c>
      <c r="C20" s="264" t="s">
        <v>552</v>
      </c>
      <c r="D20" s="286" t="s">
        <v>389</v>
      </c>
      <c r="E20" s="28" t="s">
        <v>80</v>
      </c>
      <c r="F20" s="28">
        <v>1</v>
      </c>
      <c r="G20" s="333">
        <v>6711.27</v>
      </c>
      <c r="H20" s="28" t="s">
        <v>81</v>
      </c>
      <c r="I20" s="28" t="s">
        <v>0</v>
      </c>
      <c r="J20" s="36">
        <v>3355.64</v>
      </c>
      <c r="K20" s="30">
        <v>0.42054793983697891</v>
      </c>
      <c r="L20" s="30">
        <v>0</v>
      </c>
      <c r="M20" s="30">
        <v>0</v>
      </c>
      <c r="N20" s="54">
        <f t="shared" si="0"/>
        <v>0.42054793983697891</v>
      </c>
    </row>
    <row r="21" spans="1:15" ht="22.5" customHeight="1">
      <c r="B21" s="287"/>
      <c r="C21" s="265"/>
      <c r="D21" s="287"/>
      <c r="E21" s="28" t="s">
        <v>82</v>
      </c>
      <c r="F21" s="28">
        <v>1</v>
      </c>
      <c r="G21" s="324"/>
      <c r="H21" s="28" t="s">
        <v>469</v>
      </c>
      <c r="I21" s="28" t="s">
        <v>7</v>
      </c>
      <c r="J21" s="36">
        <v>3355.63</v>
      </c>
      <c r="K21" s="30">
        <v>33556350.893835612</v>
      </c>
      <c r="L21" s="30">
        <v>2199847.2237915555</v>
      </c>
      <c r="M21" s="30">
        <v>62579.219359129376</v>
      </c>
      <c r="N21" s="54">
        <f t="shared" si="0"/>
        <v>35818777.336986296</v>
      </c>
    </row>
    <row r="22" spans="1:15" ht="38.25" customHeight="1">
      <c r="B22" s="28">
        <v>6</v>
      </c>
      <c r="C22" s="35" t="s">
        <v>549</v>
      </c>
      <c r="D22" s="28" t="s">
        <v>389</v>
      </c>
      <c r="E22" s="28" t="s">
        <v>83</v>
      </c>
      <c r="F22" s="28">
        <v>1</v>
      </c>
      <c r="G22" s="36">
        <v>2600.7399999999998</v>
      </c>
      <c r="H22" s="28" t="s">
        <v>501</v>
      </c>
      <c r="I22" s="28" t="s">
        <v>0</v>
      </c>
      <c r="J22" s="36">
        <v>2600.7399999999998</v>
      </c>
      <c r="K22" s="30">
        <v>177150647.71090829</v>
      </c>
      <c r="L22" s="30">
        <v>22477043.359645545</v>
      </c>
      <c r="M22" s="30">
        <v>10726253.308421545</v>
      </c>
      <c r="N22" s="54">
        <f t="shared" si="0"/>
        <v>210353944.37897539</v>
      </c>
    </row>
    <row r="23" spans="1:15" ht="22.5" customHeight="1">
      <c r="B23" s="286">
        <v>7</v>
      </c>
      <c r="C23" s="264" t="s">
        <v>538</v>
      </c>
      <c r="D23" s="286" t="s">
        <v>389</v>
      </c>
      <c r="E23" s="28" t="s">
        <v>84</v>
      </c>
      <c r="F23" s="28">
        <v>1</v>
      </c>
      <c r="G23" s="333">
        <v>2107.73</v>
      </c>
      <c r="H23" s="28" t="s">
        <v>470</v>
      </c>
      <c r="I23" s="28" t="s">
        <v>0</v>
      </c>
      <c r="J23" s="36">
        <v>6.6</v>
      </c>
      <c r="K23" s="30">
        <v>0</v>
      </c>
      <c r="L23" s="30">
        <v>0</v>
      </c>
      <c r="M23" s="30">
        <v>0</v>
      </c>
      <c r="N23" s="54">
        <f t="shared" si="0"/>
        <v>0</v>
      </c>
    </row>
    <row r="24" spans="1:15" ht="22.5" customHeight="1">
      <c r="B24" s="314"/>
      <c r="C24" s="313"/>
      <c r="D24" s="314"/>
      <c r="E24" s="28" t="s">
        <v>85</v>
      </c>
      <c r="F24" s="28">
        <v>1</v>
      </c>
      <c r="G24" s="323"/>
      <c r="H24" s="28" t="s">
        <v>471</v>
      </c>
      <c r="I24" s="28" t="s">
        <v>7</v>
      </c>
      <c r="J24" s="36">
        <v>1047.21</v>
      </c>
      <c r="K24" s="30">
        <v>0</v>
      </c>
      <c r="L24" s="30">
        <v>0</v>
      </c>
      <c r="M24" s="30">
        <v>0</v>
      </c>
      <c r="N24" s="54">
        <f t="shared" si="0"/>
        <v>0</v>
      </c>
    </row>
    <row r="25" spans="1:15" ht="22.5" customHeight="1">
      <c r="B25" s="287"/>
      <c r="C25" s="265"/>
      <c r="D25" s="287"/>
      <c r="E25" s="28" t="s">
        <v>86</v>
      </c>
      <c r="F25" s="28">
        <v>1</v>
      </c>
      <c r="G25" s="324"/>
      <c r="H25" s="28" t="s">
        <v>69</v>
      </c>
      <c r="I25" s="28" t="s">
        <v>127</v>
      </c>
      <c r="J25" s="36">
        <v>1053.8599999999999</v>
      </c>
      <c r="K25" s="30">
        <v>0</v>
      </c>
      <c r="L25" s="30">
        <v>0</v>
      </c>
      <c r="M25" s="30">
        <v>0</v>
      </c>
      <c r="N25" s="54">
        <f t="shared" si="0"/>
        <v>0</v>
      </c>
    </row>
    <row r="26" spans="1:15" ht="29.25" customHeight="1">
      <c r="B26" s="28">
        <v>8</v>
      </c>
      <c r="C26" s="35" t="s">
        <v>540</v>
      </c>
      <c r="D26" s="28" t="s">
        <v>389</v>
      </c>
      <c r="E26" s="28" t="s">
        <v>456</v>
      </c>
      <c r="F26" s="28">
        <v>1</v>
      </c>
      <c r="G26" s="36">
        <v>425.98</v>
      </c>
      <c r="H26" s="28" t="s">
        <v>472</v>
      </c>
      <c r="I26" s="28" t="s">
        <v>0</v>
      </c>
      <c r="J26" s="36">
        <v>425.98</v>
      </c>
      <c r="K26" s="30">
        <v>0</v>
      </c>
      <c r="L26" s="30">
        <v>0</v>
      </c>
      <c r="M26" s="30">
        <v>0</v>
      </c>
      <c r="N26" s="54">
        <f>SUM(K26:M26)</f>
        <v>0</v>
      </c>
    </row>
    <row r="27" spans="1:15" ht="22.5" customHeight="1">
      <c r="A27" s="2"/>
      <c r="B27" s="286">
        <v>9</v>
      </c>
      <c r="C27" s="264" t="s">
        <v>588</v>
      </c>
      <c r="D27" s="286" t="s">
        <v>389</v>
      </c>
      <c r="E27" s="28" t="s">
        <v>108</v>
      </c>
      <c r="F27" s="28">
        <v>1</v>
      </c>
      <c r="G27" s="333">
        <v>2877.11</v>
      </c>
      <c r="H27" s="31" t="s">
        <v>497</v>
      </c>
      <c r="I27" s="28" t="s">
        <v>0</v>
      </c>
      <c r="J27" s="36">
        <v>2741.57</v>
      </c>
      <c r="K27" s="30">
        <v>0</v>
      </c>
      <c r="L27" s="30">
        <v>0</v>
      </c>
      <c r="M27" s="30">
        <v>0</v>
      </c>
      <c r="N27" s="54">
        <f>SUM(K27:M27)</f>
        <v>0</v>
      </c>
      <c r="O27" s="224"/>
    </row>
    <row r="28" spans="1:15" ht="22.5" customHeight="1">
      <c r="B28" s="287"/>
      <c r="C28" s="265"/>
      <c r="D28" s="287"/>
      <c r="E28" s="28" t="s">
        <v>109</v>
      </c>
      <c r="F28" s="28">
        <v>1</v>
      </c>
      <c r="G28" s="324"/>
      <c r="H28" s="31" t="s">
        <v>498</v>
      </c>
      <c r="I28" s="28" t="s">
        <v>7</v>
      </c>
      <c r="J28" s="36">
        <v>135.54</v>
      </c>
      <c r="K28" s="30">
        <v>0</v>
      </c>
      <c r="L28" s="30">
        <v>-3.2334201537991225E-4</v>
      </c>
      <c r="M28" s="30">
        <v>3.2334201537991225E-4</v>
      </c>
      <c r="N28" s="54">
        <f>SUM(K28:M28)</f>
        <v>0</v>
      </c>
    </row>
    <row r="29" spans="1:15" ht="29.25" customHeight="1">
      <c r="B29" s="28">
        <v>10</v>
      </c>
      <c r="C29" s="35" t="s">
        <v>550</v>
      </c>
      <c r="D29" s="28" t="s">
        <v>389</v>
      </c>
      <c r="E29" s="28" t="s">
        <v>116</v>
      </c>
      <c r="F29" s="28">
        <v>1</v>
      </c>
      <c r="G29" s="36">
        <v>808.11</v>
      </c>
      <c r="H29" s="31" t="s">
        <v>513</v>
      </c>
      <c r="I29" s="28" t="s">
        <v>0</v>
      </c>
      <c r="J29" s="36">
        <v>808.11</v>
      </c>
      <c r="K29" s="30">
        <v>0</v>
      </c>
      <c r="L29" s="30">
        <v>0</v>
      </c>
      <c r="M29" s="30">
        <v>0</v>
      </c>
      <c r="N29" s="54">
        <f t="shared" ref="N29:N34" si="1">SUM(K29:M29)</f>
        <v>0</v>
      </c>
    </row>
    <row r="30" spans="1:15" ht="27" customHeight="1">
      <c r="B30" s="28">
        <v>11</v>
      </c>
      <c r="C30" s="35" t="s">
        <v>551</v>
      </c>
      <c r="D30" s="28" t="s">
        <v>389</v>
      </c>
      <c r="E30" s="28" t="s">
        <v>117</v>
      </c>
      <c r="F30" s="28"/>
      <c r="G30" s="36">
        <v>893.51</v>
      </c>
      <c r="H30" s="31" t="s">
        <v>496</v>
      </c>
      <c r="I30" s="28" t="s">
        <v>0</v>
      </c>
      <c r="J30" s="36">
        <v>893.51</v>
      </c>
      <c r="K30" s="30">
        <v>0</v>
      </c>
      <c r="L30" s="30">
        <v>-4.7813848824533696E-3</v>
      </c>
      <c r="M30" s="30">
        <v>4.7813848824533696E-3</v>
      </c>
      <c r="N30" s="54">
        <f t="shared" si="1"/>
        <v>0</v>
      </c>
    </row>
    <row r="31" spans="1:15" ht="34.5" customHeight="1">
      <c r="B31" s="32">
        <v>12</v>
      </c>
      <c r="C31" s="215" t="s">
        <v>762</v>
      </c>
      <c r="D31" s="32" t="s">
        <v>389</v>
      </c>
      <c r="E31" s="32" t="s">
        <v>121</v>
      </c>
      <c r="F31" s="32">
        <v>1</v>
      </c>
      <c r="G31" s="82">
        <v>2149.08</v>
      </c>
      <c r="H31" s="32" t="s">
        <v>516</v>
      </c>
      <c r="I31" s="32" t="s">
        <v>0</v>
      </c>
      <c r="J31" s="32">
        <v>2149.08</v>
      </c>
      <c r="K31" s="30">
        <v>0</v>
      </c>
      <c r="L31" s="30">
        <v>-9.3135672807693494E-4</v>
      </c>
      <c r="M31" s="30">
        <v>9.3135672807693494E-4</v>
      </c>
      <c r="N31" s="54">
        <f t="shared" si="1"/>
        <v>0</v>
      </c>
    </row>
    <row r="32" spans="1:15" ht="27" customHeight="1">
      <c r="B32" s="32">
        <v>13</v>
      </c>
      <c r="C32" s="215" t="s">
        <v>548</v>
      </c>
      <c r="D32" s="32" t="s">
        <v>389</v>
      </c>
      <c r="E32" s="32" t="s">
        <v>122</v>
      </c>
      <c r="F32" s="32">
        <v>1</v>
      </c>
      <c r="G32" s="82">
        <v>711.17</v>
      </c>
      <c r="H32" s="32" t="s">
        <v>517</v>
      </c>
      <c r="I32" s="32" t="s">
        <v>0</v>
      </c>
      <c r="J32" s="32">
        <v>711.17</v>
      </c>
      <c r="K32" s="30">
        <v>7111700</v>
      </c>
      <c r="L32" s="30">
        <v>623649.96467187093</v>
      </c>
      <c r="M32" s="30">
        <v>78387.605191142808</v>
      </c>
      <c r="N32" s="54">
        <f t="shared" si="1"/>
        <v>7813737.5698630139</v>
      </c>
    </row>
    <row r="33" spans="1:15" ht="22.5" customHeight="1">
      <c r="A33" s="2"/>
      <c r="B33" s="304">
        <v>14</v>
      </c>
      <c r="C33" s="310" t="s">
        <v>709</v>
      </c>
      <c r="D33" s="304" t="s">
        <v>389</v>
      </c>
      <c r="E33" s="32" t="s">
        <v>123</v>
      </c>
      <c r="F33" s="28"/>
      <c r="G33" s="82">
        <v>1826.13</v>
      </c>
      <c r="H33" s="32" t="s">
        <v>518</v>
      </c>
      <c r="I33" s="32" t="s">
        <v>0</v>
      </c>
      <c r="J33" s="32">
        <v>1826.13</v>
      </c>
      <c r="K33" s="30">
        <v>36522600</v>
      </c>
      <c r="L33" s="30">
        <v>4393948.4414246576</v>
      </c>
      <c r="M33" s="30">
        <v>853158.55857534253</v>
      </c>
      <c r="N33" s="54">
        <f t="shared" si="1"/>
        <v>41769707</v>
      </c>
      <c r="O33" s="224"/>
    </row>
    <row r="34" spans="1:15" ht="22.5" customHeight="1">
      <c r="B34" s="305"/>
      <c r="C34" s="311"/>
      <c r="D34" s="305"/>
      <c r="E34" s="32" t="s">
        <v>124</v>
      </c>
      <c r="F34" s="28"/>
      <c r="G34" s="70">
        <v>958.2</v>
      </c>
      <c r="H34" s="32" t="s">
        <v>519</v>
      </c>
      <c r="I34" s="32" t="s">
        <v>7</v>
      </c>
      <c r="J34" s="32">
        <v>958.2</v>
      </c>
      <c r="K34" s="30">
        <v>19163900</v>
      </c>
      <c r="L34" s="30">
        <v>2286960.0675316197</v>
      </c>
      <c r="M34" s="30">
        <v>413537.61329029838</v>
      </c>
      <c r="N34" s="54">
        <f t="shared" si="1"/>
        <v>21864397.680821918</v>
      </c>
    </row>
    <row r="35" spans="1:15" ht="22.5" customHeight="1">
      <c r="B35" s="305"/>
      <c r="C35" s="311"/>
      <c r="D35" s="305"/>
      <c r="E35" s="32" t="s">
        <v>533</v>
      </c>
      <c r="F35" s="28"/>
      <c r="G35" s="70">
        <v>1398.2</v>
      </c>
      <c r="H35" s="32" t="s">
        <v>535</v>
      </c>
      <c r="I35" s="32" t="s">
        <v>127</v>
      </c>
      <c r="J35" s="70">
        <v>1398.2</v>
      </c>
      <c r="K35" s="30">
        <v>13982040</v>
      </c>
      <c r="L35" s="30">
        <v>3176608.2940039779</v>
      </c>
      <c r="M35" s="30">
        <v>39164.870379583415</v>
      </c>
      <c r="N35" s="54">
        <f>SUM(K35:M35)</f>
        <v>17197813.16438356</v>
      </c>
    </row>
    <row r="36" spans="1:15" ht="22.5" customHeight="1">
      <c r="B36" s="306"/>
      <c r="C36" s="312"/>
      <c r="D36" s="306"/>
      <c r="E36" s="32" t="s">
        <v>534</v>
      </c>
      <c r="F36" s="28"/>
      <c r="G36" s="70">
        <v>1386.12</v>
      </c>
      <c r="H36" s="32" t="s">
        <v>536</v>
      </c>
      <c r="I36" s="32" t="s">
        <v>128</v>
      </c>
      <c r="J36" s="70">
        <v>1386.12</v>
      </c>
      <c r="K36" s="30">
        <v>0</v>
      </c>
      <c r="L36" s="30">
        <v>1597616.7454608369</v>
      </c>
      <c r="M36" s="30">
        <v>31113.336046012388</v>
      </c>
      <c r="N36" s="54">
        <f>SUM(K36:M36)</f>
        <v>1628730.0815068493</v>
      </c>
    </row>
    <row r="37" spans="1:15" ht="23.25" customHeight="1">
      <c r="B37" s="304">
        <v>15</v>
      </c>
      <c r="C37" s="310" t="s">
        <v>546</v>
      </c>
      <c r="D37" s="304" t="s">
        <v>389</v>
      </c>
      <c r="E37" s="32" t="s">
        <v>125</v>
      </c>
      <c r="F37" s="28"/>
      <c r="G37" s="325">
        <v>1097.1300000000001</v>
      </c>
      <c r="H37" s="32" t="s">
        <v>520</v>
      </c>
      <c r="I37" s="32" t="s">
        <v>0</v>
      </c>
      <c r="J37" s="32">
        <v>916.81</v>
      </c>
      <c r="K37" s="30">
        <v>0</v>
      </c>
      <c r="L37" s="30">
        <v>0</v>
      </c>
      <c r="M37" s="30">
        <v>0</v>
      </c>
      <c r="N37" s="54">
        <f>SUM(K37:M37)</f>
        <v>0</v>
      </c>
    </row>
    <row r="38" spans="1:15" ht="23.25" customHeight="1">
      <c r="A38" s="2"/>
      <c r="B38" s="306"/>
      <c r="C38" s="312"/>
      <c r="D38" s="306"/>
      <c r="E38" s="32" t="s">
        <v>126</v>
      </c>
      <c r="F38" s="28"/>
      <c r="G38" s="326"/>
      <c r="H38" s="32" t="s">
        <v>521</v>
      </c>
      <c r="I38" s="32" t="s">
        <v>7</v>
      </c>
      <c r="J38" s="32">
        <v>180.33</v>
      </c>
      <c r="K38" s="30">
        <v>0</v>
      </c>
      <c r="L38" s="30">
        <v>0</v>
      </c>
      <c r="M38" s="30">
        <v>0</v>
      </c>
      <c r="N38" s="54">
        <f>SUM(K38:M38)</f>
        <v>0</v>
      </c>
      <c r="O38" s="224"/>
    </row>
    <row r="39" spans="1:15" s="1" customFormat="1" ht="12" thickBot="1">
      <c r="C39" s="4"/>
      <c r="G39" s="3"/>
      <c r="H39" s="3"/>
      <c r="I39" s="3"/>
      <c r="J39" s="3"/>
      <c r="K39" s="5"/>
      <c r="L39" s="5"/>
      <c r="M39" s="5"/>
      <c r="N39" s="5"/>
      <c r="O39" s="223"/>
    </row>
    <row r="40" spans="1:15" s="2" customFormat="1" ht="22.5" customHeight="1" thickBot="1">
      <c r="C40" s="81"/>
      <c r="D40" s="308" t="s">
        <v>389</v>
      </c>
      <c r="E40" s="309"/>
      <c r="F40" s="69" t="s">
        <v>635</v>
      </c>
      <c r="G40" s="317" t="s">
        <v>4</v>
      </c>
      <c r="H40" s="318"/>
      <c r="I40" s="319"/>
      <c r="J40" s="69" t="s">
        <v>635</v>
      </c>
      <c r="K40" s="88">
        <f>SUM(K15:K39)</f>
        <v>666998834.91296315</v>
      </c>
      <c r="L40" s="88">
        <f>SUM(L15:L39)</f>
        <v>313104857.11761475</v>
      </c>
      <c r="M40" s="88">
        <f>SUM(M15:M39)</f>
        <v>236466503.6801784</v>
      </c>
      <c r="N40" s="88">
        <f>SUM(N15:N39)</f>
        <v>1216570195.7107565</v>
      </c>
      <c r="O40" s="237"/>
    </row>
    <row r="41" spans="1:15" s="1" customFormat="1">
      <c r="C41" s="4"/>
      <c r="G41" s="3"/>
      <c r="H41" s="3"/>
      <c r="I41" s="3"/>
      <c r="J41" s="3"/>
      <c r="K41" s="79"/>
      <c r="L41" s="86">
        <f>SUM(L40:M40)</f>
        <v>549571360.79779315</v>
      </c>
      <c r="M41" s="79"/>
      <c r="N41" s="79"/>
      <c r="O41" s="223"/>
    </row>
    <row r="42" spans="1:15" s="1" customFormat="1">
      <c r="C42" s="4"/>
      <c r="G42" s="3"/>
      <c r="H42" s="3"/>
      <c r="I42" s="3"/>
      <c r="J42" s="3"/>
      <c r="K42" s="79"/>
      <c r="L42" s="79"/>
      <c r="M42" s="79"/>
      <c r="N42" s="79"/>
      <c r="O42" s="223"/>
    </row>
    <row r="43" spans="1:15" s="1" customFormat="1">
      <c r="C43" s="4"/>
      <c r="G43" s="3"/>
      <c r="H43" s="3"/>
      <c r="I43" s="3"/>
      <c r="J43" s="3"/>
      <c r="K43" s="79"/>
      <c r="L43" s="79"/>
      <c r="M43" s="79"/>
      <c r="N43" s="79"/>
      <c r="O43" s="223"/>
    </row>
    <row r="44" spans="1:15" s="1" customFormat="1" ht="12" thickBot="1">
      <c r="C44" s="4"/>
      <c r="G44" s="3"/>
      <c r="H44" s="3"/>
      <c r="I44" s="3"/>
      <c r="J44" s="3"/>
      <c r="K44" s="79"/>
      <c r="L44" s="79"/>
      <c r="M44" s="79"/>
      <c r="N44" s="79"/>
      <c r="O44" s="223"/>
    </row>
    <row r="45" spans="1:15" ht="31.5" customHeight="1" thickBot="1">
      <c r="B45" s="166" t="s">
        <v>294</v>
      </c>
      <c r="C45" s="167" t="s">
        <v>295</v>
      </c>
      <c r="D45" s="167" t="s">
        <v>296</v>
      </c>
      <c r="E45" s="166" t="s">
        <v>297</v>
      </c>
      <c r="F45" s="187" t="s">
        <v>708</v>
      </c>
      <c r="G45" s="168" t="s">
        <v>407</v>
      </c>
      <c r="H45" s="168" t="s">
        <v>299</v>
      </c>
      <c r="I45" s="168" t="s">
        <v>300</v>
      </c>
      <c r="J45" s="168" t="s">
        <v>301</v>
      </c>
      <c r="K45" s="169" t="s">
        <v>302</v>
      </c>
      <c r="L45" s="169" t="s">
        <v>3</v>
      </c>
      <c r="M45" s="169" t="s">
        <v>408</v>
      </c>
      <c r="N45" s="169" t="s">
        <v>409</v>
      </c>
    </row>
    <row r="46" spans="1:15" s="2" customFormat="1" ht="15.75" customHeight="1">
      <c r="A46" s="1"/>
      <c r="B46" s="273" t="s">
        <v>531</v>
      </c>
      <c r="C46" s="274"/>
      <c r="D46" s="274"/>
      <c r="E46" s="274"/>
      <c r="F46" s="275"/>
      <c r="G46" s="50" t="s">
        <v>304</v>
      </c>
      <c r="H46" s="281" t="s">
        <v>531</v>
      </c>
      <c r="I46" s="282"/>
      <c r="J46" s="51" t="s">
        <v>304</v>
      </c>
      <c r="K46" s="220"/>
      <c r="L46" s="221"/>
      <c r="M46" s="221"/>
      <c r="N46" s="222" t="s">
        <v>493</v>
      </c>
      <c r="O46" s="223"/>
    </row>
    <row r="47" spans="1:15" ht="22.5" customHeight="1">
      <c r="B47" s="286">
        <v>1</v>
      </c>
      <c r="C47" s="264" t="s">
        <v>567</v>
      </c>
      <c r="D47" s="286" t="s">
        <v>336</v>
      </c>
      <c r="E47" s="28" t="s">
        <v>450</v>
      </c>
      <c r="F47" s="28"/>
      <c r="G47" s="321">
        <v>2904</v>
      </c>
      <c r="H47" s="34" t="s">
        <v>475</v>
      </c>
      <c r="I47" s="34" t="s">
        <v>0</v>
      </c>
      <c r="J47" s="36">
        <v>1314.77</v>
      </c>
      <c r="K47" s="30">
        <v>131477856.99999999</v>
      </c>
      <c r="L47" s="30">
        <v>100958316.17763062</v>
      </c>
      <c r="M47" s="30">
        <v>92312630.099300906</v>
      </c>
      <c r="N47" s="54">
        <f t="shared" ref="N47:N50" si="2">SUM(K47:M47)</f>
        <v>324748803.27693152</v>
      </c>
    </row>
    <row r="48" spans="1:15" ht="22.5" customHeight="1">
      <c r="B48" s="287"/>
      <c r="C48" s="265"/>
      <c r="D48" s="287"/>
      <c r="E48" s="28" t="s">
        <v>451</v>
      </c>
      <c r="F48" s="28"/>
      <c r="G48" s="322"/>
      <c r="H48" s="34" t="s">
        <v>320</v>
      </c>
      <c r="I48" s="34" t="s">
        <v>7</v>
      </c>
      <c r="J48" s="36">
        <v>1430</v>
      </c>
      <c r="K48" s="30">
        <v>143048157.80000001</v>
      </c>
      <c r="L48" s="30">
        <v>109854841.03004931</v>
      </c>
      <c r="M48" s="30">
        <v>95834962.969950691</v>
      </c>
      <c r="N48" s="54">
        <f t="shared" si="2"/>
        <v>348737961.80000001</v>
      </c>
    </row>
    <row r="49" spans="1:15" ht="22.5" customHeight="1">
      <c r="B49" s="286">
        <v>2</v>
      </c>
      <c r="C49" s="264" t="s">
        <v>728</v>
      </c>
      <c r="D49" s="55" t="s">
        <v>336</v>
      </c>
      <c r="E49" s="28" t="s">
        <v>97</v>
      </c>
      <c r="F49" s="28"/>
      <c r="G49" s="321">
        <v>2468</v>
      </c>
      <c r="H49" s="34" t="s">
        <v>476</v>
      </c>
      <c r="I49" s="34" t="s">
        <v>0</v>
      </c>
      <c r="J49" s="36">
        <v>1202.7</v>
      </c>
      <c r="K49" s="30">
        <v>120270929</v>
      </c>
      <c r="L49" s="30">
        <v>103053889.40695891</v>
      </c>
      <c r="M49" s="30">
        <v>94816255.593041092</v>
      </c>
      <c r="N49" s="54">
        <f t="shared" si="2"/>
        <v>318141074</v>
      </c>
    </row>
    <row r="50" spans="1:15" ht="22.5" customHeight="1">
      <c r="B50" s="287"/>
      <c r="C50" s="265"/>
      <c r="D50" s="19" t="s">
        <v>336</v>
      </c>
      <c r="E50" s="28" t="s">
        <v>98</v>
      </c>
      <c r="F50" s="28"/>
      <c r="G50" s="322"/>
      <c r="H50" s="34" t="s">
        <v>477</v>
      </c>
      <c r="I50" s="34" t="s">
        <v>7</v>
      </c>
      <c r="J50" s="36">
        <v>1132</v>
      </c>
      <c r="K50" s="30">
        <v>113230577.80000001</v>
      </c>
      <c r="L50" s="30">
        <v>85503832.942860276</v>
      </c>
      <c r="M50" s="30">
        <v>73909372.057139724</v>
      </c>
      <c r="N50" s="54">
        <f t="shared" si="2"/>
        <v>272643782.80000001</v>
      </c>
    </row>
    <row r="51" spans="1:15" ht="25.5" customHeight="1">
      <c r="B51" s="28">
        <v>3</v>
      </c>
      <c r="C51" s="35" t="s">
        <v>710</v>
      </c>
      <c r="D51" s="28" t="s">
        <v>336</v>
      </c>
      <c r="E51" s="28" t="s">
        <v>103</v>
      </c>
      <c r="F51" s="28"/>
      <c r="G51" s="29">
        <v>2866</v>
      </c>
      <c r="H51" s="31" t="s">
        <v>420</v>
      </c>
      <c r="I51" s="28" t="s">
        <v>0</v>
      </c>
      <c r="J51" s="36">
        <v>2711</v>
      </c>
      <c r="K51" s="30">
        <v>271056225.60000002</v>
      </c>
      <c r="L51" s="30">
        <v>337989951</v>
      </c>
      <c r="M51" s="30">
        <v>0</v>
      </c>
      <c r="N51" s="54">
        <f t="shared" ref="N51:N64" si="3">SUM(K51:M51)</f>
        <v>609046176.60000002</v>
      </c>
    </row>
    <row r="52" spans="1:15" ht="27" customHeight="1">
      <c r="B52" s="28">
        <v>4</v>
      </c>
      <c r="C52" s="35" t="s">
        <v>591</v>
      </c>
      <c r="D52" s="28" t="s">
        <v>336</v>
      </c>
      <c r="E52" s="28" t="s">
        <v>278</v>
      </c>
      <c r="F52" s="28"/>
      <c r="G52" s="29">
        <v>450.88</v>
      </c>
      <c r="H52" s="28" t="s">
        <v>478</v>
      </c>
      <c r="I52" s="28" t="s">
        <v>0</v>
      </c>
      <c r="J52" s="36">
        <v>416.88</v>
      </c>
      <c r="K52" s="30">
        <v>12506496.999999996</v>
      </c>
      <c r="L52" s="30">
        <v>5923635.2852054797</v>
      </c>
      <c r="M52" s="30">
        <v>3223698.7147945198</v>
      </c>
      <c r="N52" s="54">
        <f t="shared" si="3"/>
        <v>21653830.999999996</v>
      </c>
    </row>
    <row r="53" spans="1:15" ht="22.5" customHeight="1">
      <c r="B53" s="286">
        <v>5</v>
      </c>
      <c r="C53" s="264" t="s">
        <v>590</v>
      </c>
      <c r="D53" s="286" t="s">
        <v>336</v>
      </c>
      <c r="E53" s="28" t="s">
        <v>279</v>
      </c>
      <c r="F53" s="197"/>
      <c r="G53" s="321">
        <v>2656</v>
      </c>
      <c r="H53" s="28" t="s">
        <v>417</v>
      </c>
      <c r="I53" s="28" t="s">
        <v>0</v>
      </c>
      <c r="J53" s="36">
        <v>1259.1300000000001</v>
      </c>
      <c r="K53" s="30">
        <v>49356753.788210973</v>
      </c>
      <c r="L53" s="30">
        <v>11888859.274000185</v>
      </c>
      <c r="M53" s="30">
        <v>7045250.7259998154</v>
      </c>
      <c r="N53" s="54">
        <f t="shared" si="3"/>
        <v>68290863.788210973</v>
      </c>
    </row>
    <row r="54" spans="1:15" ht="22.5" customHeight="1">
      <c r="B54" s="287"/>
      <c r="C54" s="265"/>
      <c r="D54" s="287"/>
      <c r="E54" s="28" t="s">
        <v>280</v>
      </c>
      <c r="F54" s="244"/>
      <c r="G54" s="322"/>
      <c r="H54" s="28" t="s">
        <v>479</v>
      </c>
      <c r="I54" s="28" t="s">
        <v>7</v>
      </c>
      <c r="J54" s="36">
        <v>1327.79</v>
      </c>
      <c r="K54" s="30">
        <v>92945051.153512359</v>
      </c>
      <c r="L54" s="30">
        <v>35778331.420485042</v>
      </c>
      <c r="M54" s="30">
        <v>12327261.25056701</v>
      </c>
      <c r="N54" s="54">
        <f t="shared" si="3"/>
        <v>141050643.82456443</v>
      </c>
    </row>
    <row r="55" spans="1:15" ht="26.25" customHeight="1">
      <c r="B55" s="56">
        <v>6</v>
      </c>
      <c r="C55" s="213" t="s">
        <v>593</v>
      </c>
      <c r="D55" s="55" t="s">
        <v>336</v>
      </c>
      <c r="E55" s="28" t="s">
        <v>107</v>
      </c>
      <c r="F55" s="28"/>
      <c r="G55" s="29">
        <v>2694</v>
      </c>
      <c r="H55" s="28" t="s">
        <v>329</v>
      </c>
      <c r="I55" s="28" t="s">
        <v>0</v>
      </c>
      <c r="J55" s="36">
        <v>2694</v>
      </c>
      <c r="K55" s="30">
        <v>269440000</v>
      </c>
      <c r="L55" s="30">
        <v>276960843.97090411</v>
      </c>
      <c r="M55" s="30">
        <v>144982695.02909589</v>
      </c>
      <c r="N55" s="54">
        <f t="shared" si="3"/>
        <v>691383539</v>
      </c>
    </row>
    <row r="56" spans="1:15" ht="26.25" customHeight="1">
      <c r="B56" s="28">
        <v>7</v>
      </c>
      <c r="C56" s="35" t="s">
        <v>555</v>
      </c>
      <c r="D56" s="28" t="s">
        <v>336</v>
      </c>
      <c r="E56" s="28" t="s">
        <v>281</v>
      </c>
      <c r="F56" s="28"/>
      <c r="G56" s="29">
        <v>517</v>
      </c>
      <c r="H56" s="31" t="s">
        <v>461</v>
      </c>
      <c r="I56" s="28" t="s">
        <v>0</v>
      </c>
      <c r="J56" s="36">
        <v>488</v>
      </c>
      <c r="K56" s="30">
        <v>26821310.300000012</v>
      </c>
      <c r="L56" s="30">
        <v>5134752.5468164384</v>
      </c>
      <c r="M56" s="30">
        <v>3159847.4531835611</v>
      </c>
      <c r="N56" s="54">
        <f t="shared" si="3"/>
        <v>35115910.300000012</v>
      </c>
    </row>
    <row r="57" spans="1:15" ht="27.75" customHeight="1">
      <c r="B57" s="28">
        <v>8</v>
      </c>
      <c r="C57" s="35" t="s">
        <v>559</v>
      </c>
      <c r="D57" s="28" t="s">
        <v>336</v>
      </c>
      <c r="E57" s="28" t="s">
        <v>448</v>
      </c>
      <c r="F57" s="28"/>
      <c r="G57" s="29">
        <v>1967.47</v>
      </c>
      <c r="H57" s="28" t="s">
        <v>480</v>
      </c>
      <c r="I57" s="28" t="s">
        <v>0</v>
      </c>
      <c r="J57" s="36">
        <v>1967.47</v>
      </c>
      <c r="K57" s="30">
        <v>45896207.000000007</v>
      </c>
      <c r="L57" s="30">
        <v>21793512.803521715</v>
      </c>
      <c r="M57" s="30">
        <v>9441967.103327604</v>
      </c>
      <c r="N57" s="54">
        <f t="shared" si="3"/>
        <v>77131686.906849325</v>
      </c>
    </row>
    <row r="58" spans="1:15" ht="26.25" customHeight="1">
      <c r="B58" s="28">
        <v>9</v>
      </c>
      <c r="C58" s="35" t="s">
        <v>557</v>
      </c>
      <c r="D58" s="28" t="s">
        <v>336</v>
      </c>
      <c r="E58" s="28" t="s">
        <v>111</v>
      </c>
      <c r="F58" s="28"/>
      <c r="G58" s="29">
        <v>1991.41</v>
      </c>
      <c r="H58" s="31" t="s">
        <v>502</v>
      </c>
      <c r="I58" s="28" t="s">
        <v>0</v>
      </c>
      <c r="J58" s="36">
        <v>1991.41</v>
      </c>
      <c r="K58" s="30">
        <v>59742300.505479448</v>
      </c>
      <c r="L58" s="30">
        <v>7113723.6494650412</v>
      </c>
      <c r="M58" s="30">
        <v>1537835.1984801651</v>
      </c>
      <c r="N58" s="54">
        <f t="shared" si="3"/>
        <v>68393859.353424653</v>
      </c>
    </row>
    <row r="59" spans="1:15" ht="27" customHeight="1">
      <c r="B59" s="28">
        <v>10</v>
      </c>
      <c r="C59" s="35" t="s">
        <v>561</v>
      </c>
      <c r="D59" s="28" t="s">
        <v>336</v>
      </c>
      <c r="E59" s="28" t="s">
        <v>48</v>
      </c>
      <c r="F59" s="28"/>
      <c r="G59" s="28">
        <v>1152.82</v>
      </c>
      <c r="H59" s="28" t="s">
        <v>421</v>
      </c>
      <c r="I59" s="28" t="s">
        <v>0</v>
      </c>
      <c r="J59" s="36">
        <v>1552.82</v>
      </c>
      <c r="K59" s="30">
        <v>62112800.000000015</v>
      </c>
      <c r="L59" s="30">
        <v>27142550.571010843</v>
      </c>
      <c r="M59" s="30">
        <v>12552351.445427513</v>
      </c>
      <c r="N59" s="54">
        <f t="shared" si="3"/>
        <v>101807702.01643836</v>
      </c>
    </row>
    <row r="60" spans="1:15" ht="28.5" customHeight="1">
      <c r="A60" s="2"/>
      <c r="B60" s="28">
        <v>11</v>
      </c>
      <c r="C60" s="35" t="s">
        <v>592</v>
      </c>
      <c r="D60" s="28" t="s">
        <v>336</v>
      </c>
      <c r="E60" s="28" t="s">
        <v>49</v>
      </c>
      <c r="F60" s="19"/>
      <c r="G60" s="29">
        <v>443.29</v>
      </c>
      <c r="H60" s="28" t="s">
        <v>421</v>
      </c>
      <c r="I60" s="28" t="s">
        <v>0</v>
      </c>
      <c r="J60" s="36">
        <v>443.29</v>
      </c>
      <c r="K60" s="30">
        <v>39896100.000000015</v>
      </c>
      <c r="L60" s="30">
        <v>29427976.425208788</v>
      </c>
      <c r="M60" s="30">
        <v>4091988.2925994364</v>
      </c>
      <c r="N60" s="54">
        <f t="shared" si="3"/>
        <v>73416064.717808247</v>
      </c>
      <c r="O60" s="224"/>
    </row>
    <row r="61" spans="1:15" ht="38.25" customHeight="1">
      <c r="B61" s="28">
        <v>12</v>
      </c>
      <c r="C61" s="35" t="s">
        <v>731</v>
      </c>
      <c r="D61" s="28" t="s">
        <v>336</v>
      </c>
      <c r="E61" s="28" t="s">
        <v>50</v>
      </c>
      <c r="F61" s="19"/>
      <c r="G61" s="29">
        <v>586</v>
      </c>
      <c r="H61" s="28" t="s">
        <v>481</v>
      </c>
      <c r="I61" s="28" t="s">
        <v>0</v>
      </c>
      <c r="J61" s="36">
        <v>586</v>
      </c>
      <c r="K61" s="30">
        <v>46880000</v>
      </c>
      <c r="L61" s="30">
        <v>29869139.595506847</v>
      </c>
      <c r="M61" s="30">
        <v>14356669.404493151</v>
      </c>
      <c r="N61" s="54">
        <f t="shared" si="3"/>
        <v>91105809</v>
      </c>
    </row>
    <row r="62" spans="1:15" ht="27.75" customHeight="1">
      <c r="B62" s="251">
        <v>13</v>
      </c>
      <c r="C62" s="252" t="s">
        <v>785</v>
      </c>
      <c r="D62" s="251" t="s">
        <v>336</v>
      </c>
      <c r="E62" s="251" t="s">
        <v>786</v>
      </c>
      <c r="F62" s="251" t="s">
        <v>624</v>
      </c>
      <c r="G62" s="253">
        <v>2012.82</v>
      </c>
      <c r="H62" s="251" t="s">
        <v>466</v>
      </c>
      <c r="I62" s="251" t="s">
        <v>0</v>
      </c>
      <c r="J62" s="254">
        <v>1969.08</v>
      </c>
      <c r="K62" s="255">
        <v>0</v>
      </c>
      <c r="L62" s="255">
        <v>0</v>
      </c>
      <c r="M62" s="255">
        <v>0</v>
      </c>
      <c r="N62" s="256">
        <v>0</v>
      </c>
    </row>
    <row r="63" spans="1:15" ht="22.5" customHeight="1">
      <c r="B63" s="286">
        <v>14</v>
      </c>
      <c r="C63" s="264" t="s">
        <v>711</v>
      </c>
      <c r="D63" s="286" t="s">
        <v>336</v>
      </c>
      <c r="E63" s="28" t="s">
        <v>51</v>
      </c>
      <c r="F63" s="28"/>
      <c r="G63" s="321">
        <v>2270.59</v>
      </c>
      <c r="H63" s="28" t="s">
        <v>1</v>
      </c>
      <c r="I63" s="28" t="s">
        <v>0</v>
      </c>
      <c r="J63" s="36">
        <v>1816.47</v>
      </c>
      <c r="K63" s="30">
        <v>13031169</v>
      </c>
      <c r="L63" s="30">
        <v>1326563.847890411</v>
      </c>
      <c r="M63" s="30">
        <v>816347.15210958896</v>
      </c>
      <c r="N63" s="54">
        <f t="shared" si="3"/>
        <v>15174080</v>
      </c>
    </row>
    <row r="64" spans="1:15" ht="22.5" customHeight="1">
      <c r="B64" s="287"/>
      <c r="C64" s="265"/>
      <c r="D64" s="287"/>
      <c r="E64" s="28" t="s">
        <v>52</v>
      </c>
      <c r="F64" s="28"/>
      <c r="G64" s="322"/>
      <c r="H64" s="28" t="s">
        <v>482</v>
      </c>
      <c r="I64" s="28" t="s">
        <v>7</v>
      </c>
      <c r="J64" s="36">
        <v>454.12</v>
      </c>
      <c r="K64" s="30">
        <v>36329440</v>
      </c>
      <c r="L64" s="30">
        <v>12997820.335780822</v>
      </c>
      <c r="M64" s="30">
        <v>6060462.6642191783</v>
      </c>
      <c r="N64" s="54">
        <f t="shared" si="3"/>
        <v>55387723</v>
      </c>
    </row>
    <row r="65" spans="1:15" ht="22.5" customHeight="1">
      <c r="B65" s="286">
        <v>15</v>
      </c>
      <c r="C65" s="264" t="s">
        <v>568</v>
      </c>
      <c r="D65" s="286" t="s">
        <v>336</v>
      </c>
      <c r="E65" s="28" t="s">
        <v>55</v>
      </c>
      <c r="F65" s="28"/>
      <c r="G65" s="321">
        <v>2605.3200000000002</v>
      </c>
      <c r="H65" s="28" t="s">
        <v>507</v>
      </c>
      <c r="I65" s="28" t="s">
        <v>0</v>
      </c>
      <c r="J65" s="36">
        <v>1302.6600000000001</v>
      </c>
      <c r="K65" s="30">
        <v>130266000.00000001</v>
      </c>
      <c r="L65" s="30">
        <v>83251747.455506846</v>
      </c>
      <c r="M65" s="30">
        <v>35462979.544493154</v>
      </c>
      <c r="N65" s="54">
        <f t="shared" ref="N65:N66" si="4">SUM(K65:M65)</f>
        <v>248980727</v>
      </c>
    </row>
    <row r="66" spans="1:15" ht="22.5" customHeight="1">
      <c r="B66" s="287"/>
      <c r="C66" s="265"/>
      <c r="D66" s="287"/>
      <c r="E66" s="28" t="s">
        <v>56</v>
      </c>
      <c r="F66" s="28"/>
      <c r="G66" s="322"/>
      <c r="H66" s="28" t="s">
        <v>508</v>
      </c>
      <c r="I66" s="28" t="s">
        <v>7</v>
      </c>
      <c r="J66" s="36">
        <v>1302.6600000000001</v>
      </c>
      <c r="K66" s="30">
        <v>130266000.00000006</v>
      </c>
      <c r="L66" s="30">
        <v>67634981.834892094</v>
      </c>
      <c r="M66" s="30">
        <v>28161694.384285979</v>
      </c>
      <c r="N66" s="54">
        <f t="shared" si="4"/>
        <v>226062676.21917814</v>
      </c>
    </row>
    <row r="67" spans="1:15" ht="22.5" customHeight="1">
      <c r="B67" s="286">
        <v>16</v>
      </c>
      <c r="C67" s="264" t="s">
        <v>565</v>
      </c>
      <c r="D67" s="286" t="s">
        <v>336</v>
      </c>
      <c r="E67" s="28" t="s">
        <v>60</v>
      </c>
      <c r="F67" s="28"/>
      <c r="G67" s="321">
        <v>2414.63</v>
      </c>
      <c r="H67" s="28" t="s">
        <v>61</v>
      </c>
      <c r="I67" s="28" t="s">
        <v>0</v>
      </c>
      <c r="J67" s="36">
        <v>1207.32</v>
      </c>
      <c r="K67" s="30">
        <v>48292600</v>
      </c>
      <c r="L67" s="30">
        <v>6575681.6974246576</v>
      </c>
      <c r="M67" s="30">
        <v>2840623.3025753424</v>
      </c>
      <c r="N67" s="54">
        <f t="shared" ref="N67:N77" si="5">SUM(K67:M67)</f>
        <v>57708905</v>
      </c>
    </row>
    <row r="68" spans="1:15" ht="22.5" customHeight="1">
      <c r="A68" s="2"/>
      <c r="B68" s="287"/>
      <c r="C68" s="265"/>
      <c r="D68" s="287"/>
      <c r="E68" s="28" t="s">
        <v>62</v>
      </c>
      <c r="F68" s="28"/>
      <c r="G68" s="322"/>
      <c r="H68" s="28" t="s">
        <v>505</v>
      </c>
      <c r="I68" s="28" t="s">
        <v>7</v>
      </c>
      <c r="J68" s="36">
        <v>1207.31</v>
      </c>
      <c r="K68" s="30">
        <v>63431937.930479333</v>
      </c>
      <c r="L68" s="30">
        <v>8493232.5669123679</v>
      </c>
      <c r="M68" s="30">
        <v>3534881.0488410583</v>
      </c>
      <c r="N68" s="54">
        <f t="shared" si="5"/>
        <v>75460051.54623276</v>
      </c>
      <c r="O68" s="224"/>
    </row>
    <row r="69" spans="1:15" ht="39" customHeight="1">
      <c r="B69" s="28">
        <v>17</v>
      </c>
      <c r="C69" s="35" t="s">
        <v>562</v>
      </c>
      <c r="D69" s="28" t="s">
        <v>336</v>
      </c>
      <c r="E69" s="28" t="s">
        <v>63</v>
      </c>
      <c r="F69" s="28"/>
      <c r="G69" s="29">
        <v>2268.9699999999998</v>
      </c>
      <c r="H69" s="28" t="s">
        <v>61</v>
      </c>
      <c r="I69" s="28" t="s">
        <v>0</v>
      </c>
      <c r="J69" s="36">
        <v>2268.9699999999998</v>
      </c>
      <c r="K69" s="30">
        <v>226897000.00000012</v>
      </c>
      <c r="L69" s="30">
        <v>74509740.657366112</v>
      </c>
      <c r="M69" s="30">
        <v>33657227.507017449</v>
      </c>
      <c r="N69" s="54">
        <f t="shared" si="5"/>
        <v>335063968.16438365</v>
      </c>
    </row>
    <row r="70" spans="1:15" ht="22.5" customHeight="1">
      <c r="B70" s="286">
        <v>18</v>
      </c>
      <c r="C70" s="264" t="s">
        <v>554</v>
      </c>
      <c r="D70" s="286" t="s">
        <v>336</v>
      </c>
      <c r="E70" s="28" t="s">
        <v>64</v>
      </c>
      <c r="F70" s="28"/>
      <c r="G70" s="29">
        <v>1651.18</v>
      </c>
      <c r="H70" s="28" t="s">
        <v>500</v>
      </c>
      <c r="I70" s="28" t="s">
        <v>0</v>
      </c>
      <c r="J70" s="36">
        <v>1651.18</v>
      </c>
      <c r="K70" s="30">
        <v>165117500</v>
      </c>
      <c r="L70" s="30">
        <v>74023122.234630138</v>
      </c>
      <c r="M70" s="30">
        <v>19210439.765369866</v>
      </c>
      <c r="N70" s="54">
        <f t="shared" si="5"/>
        <v>258351062</v>
      </c>
    </row>
    <row r="71" spans="1:15" ht="22.5" customHeight="1">
      <c r="B71" s="287"/>
      <c r="C71" s="265"/>
      <c r="D71" s="287"/>
      <c r="E71" s="28" t="s">
        <v>65</v>
      </c>
      <c r="F71" s="28"/>
      <c r="G71" s="29">
        <v>1651.18</v>
      </c>
      <c r="H71" s="28" t="s">
        <v>66</v>
      </c>
      <c r="I71" s="28" t="s">
        <v>0</v>
      </c>
      <c r="J71" s="36">
        <v>1651.18</v>
      </c>
      <c r="K71" s="30">
        <v>165117499.99999991</v>
      </c>
      <c r="L71" s="30">
        <v>74673896.964817256</v>
      </c>
      <c r="M71" s="30">
        <v>29345105.571141675</v>
      </c>
      <c r="N71" s="54">
        <f t="shared" si="5"/>
        <v>269136502.53595883</v>
      </c>
    </row>
    <row r="72" spans="1:15" ht="22.5" customHeight="1">
      <c r="B72" s="286">
        <v>19</v>
      </c>
      <c r="C72" s="264" t="s">
        <v>560</v>
      </c>
      <c r="D72" s="286" t="s">
        <v>336</v>
      </c>
      <c r="E72" s="28" t="s">
        <v>67</v>
      </c>
      <c r="F72" s="28"/>
      <c r="G72" s="28">
        <v>1198.29</v>
      </c>
      <c r="H72" s="28" t="s">
        <v>499</v>
      </c>
      <c r="I72" s="28" t="s">
        <v>0</v>
      </c>
      <c r="J72" s="36">
        <v>599.15</v>
      </c>
      <c r="K72" s="30">
        <v>8.835616335272789E-2</v>
      </c>
      <c r="L72" s="30">
        <v>0</v>
      </c>
      <c r="M72" s="30">
        <v>0</v>
      </c>
      <c r="N72" s="54">
        <f t="shared" si="5"/>
        <v>8.835616335272789E-2</v>
      </c>
    </row>
    <row r="73" spans="1:15" ht="22.5" customHeight="1">
      <c r="B73" s="287"/>
      <c r="C73" s="265"/>
      <c r="D73" s="287"/>
      <c r="E73" s="28" t="s">
        <v>68</v>
      </c>
      <c r="F73" s="28"/>
      <c r="G73" s="28">
        <v>1198.29</v>
      </c>
      <c r="H73" s="28" t="s">
        <v>69</v>
      </c>
      <c r="I73" s="28" t="s">
        <v>7</v>
      </c>
      <c r="J73" s="36">
        <v>599.15</v>
      </c>
      <c r="K73" s="30">
        <v>0</v>
      </c>
      <c r="L73" s="30">
        <v>-8.6830549860653821E-4</v>
      </c>
      <c r="M73" s="30">
        <v>8.6830549860653821E-4</v>
      </c>
      <c r="N73" s="54">
        <f t="shared" si="5"/>
        <v>0</v>
      </c>
    </row>
    <row r="74" spans="1:15" ht="22.5" customHeight="1">
      <c r="B74" s="286">
        <v>20</v>
      </c>
      <c r="C74" s="264" t="s">
        <v>564</v>
      </c>
      <c r="D74" s="286" t="s">
        <v>336</v>
      </c>
      <c r="E74" s="28" t="s">
        <v>70</v>
      </c>
      <c r="F74" s="28"/>
      <c r="G74" s="286">
        <v>5018.1400000000003</v>
      </c>
      <c r="H74" s="29" t="s">
        <v>71</v>
      </c>
      <c r="I74" s="28" t="s">
        <v>0</v>
      </c>
      <c r="J74" s="36">
        <v>3014.2</v>
      </c>
      <c r="K74" s="30">
        <v>0</v>
      </c>
      <c r="L74" s="30">
        <v>0</v>
      </c>
      <c r="M74" s="30">
        <v>0</v>
      </c>
      <c r="N74" s="54">
        <f t="shared" si="5"/>
        <v>0</v>
      </c>
    </row>
    <row r="75" spans="1:15" ht="22.5" customHeight="1">
      <c r="B75" s="287"/>
      <c r="C75" s="265"/>
      <c r="D75" s="287"/>
      <c r="E75" s="28" t="s">
        <v>72</v>
      </c>
      <c r="F75" s="28"/>
      <c r="G75" s="287"/>
      <c r="H75" s="29" t="s">
        <v>73</v>
      </c>
      <c r="I75" s="28" t="s">
        <v>7</v>
      </c>
      <c r="J75" s="36">
        <v>2003.94</v>
      </c>
      <c r="K75" s="30">
        <v>0</v>
      </c>
      <c r="L75" s="30">
        <v>0</v>
      </c>
      <c r="M75" s="30">
        <v>0</v>
      </c>
      <c r="N75" s="54">
        <f t="shared" si="5"/>
        <v>0</v>
      </c>
    </row>
    <row r="76" spans="1:15" ht="36.75" customHeight="1">
      <c r="B76" s="28">
        <v>21</v>
      </c>
      <c r="C76" s="35" t="s">
        <v>566</v>
      </c>
      <c r="D76" s="28" t="s">
        <v>336</v>
      </c>
      <c r="E76" s="28" t="s">
        <v>77</v>
      </c>
      <c r="F76" s="28"/>
      <c r="G76" s="29">
        <v>2422.8000000000002</v>
      </c>
      <c r="H76" s="28" t="s">
        <v>506</v>
      </c>
      <c r="I76" s="28" t="s">
        <v>0</v>
      </c>
      <c r="J76" s="36">
        <v>2422.8000000000002</v>
      </c>
      <c r="K76" s="30">
        <v>0</v>
      </c>
      <c r="L76" s="30">
        <v>0</v>
      </c>
      <c r="M76" s="30">
        <v>0</v>
      </c>
      <c r="N76" s="54">
        <f t="shared" si="5"/>
        <v>0</v>
      </c>
    </row>
    <row r="77" spans="1:15" ht="27" customHeight="1">
      <c r="B77" s="28">
        <v>22</v>
      </c>
      <c r="C77" s="35" t="s">
        <v>556</v>
      </c>
      <c r="D77" s="28" t="s">
        <v>336</v>
      </c>
      <c r="E77" s="28" t="s">
        <v>78</v>
      </c>
      <c r="F77" s="28"/>
      <c r="G77" s="29">
        <v>633.70000000000005</v>
      </c>
      <c r="H77" s="31" t="s">
        <v>79</v>
      </c>
      <c r="I77" s="28" t="s">
        <v>0</v>
      </c>
      <c r="J77" s="36">
        <v>633.70000000000005</v>
      </c>
      <c r="K77" s="30">
        <v>0</v>
      </c>
      <c r="L77" s="30">
        <v>0</v>
      </c>
      <c r="M77" s="30">
        <v>0</v>
      </c>
      <c r="N77" s="54">
        <f t="shared" si="5"/>
        <v>0</v>
      </c>
    </row>
    <row r="78" spans="1:15" ht="22.5" customHeight="1">
      <c r="B78" s="286">
        <v>23</v>
      </c>
      <c r="C78" s="264" t="s">
        <v>763</v>
      </c>
      <c r="D78" s="286" t="s">
        <v>336</v>
      </c>
      <c r="E78" s="28" t="s">
        <v>112</v>
      </c>
      <c r="F78" s="28"/>
      <c r="G78" s="321">
        <v>2400.42</v>
      </c>
      <c r="H78" s="31" t="s">
        <v>27</v>
      </c>
      <c r="I78" s="28" t="s">
        <v>0</v>
      </c>
      <c r="J78" s="36">
        <v>1441.21</v>
      </c>
      <c r="K78" s="30">
        <v>53513008.982808217</v>
      </c>
      <c r="L78" s="30">
        <v>7708093.6758792661</v>
      </c>
      <c r="M78" s="30">
        <v>1639599.916038543</v>
      </c>
      <c r="N78" s="54">
        <f>SUM(K78:M78)</f>
        <v>62860702.57472603</v>
      </c>
    </row>
    <row r="79" spans="1:15" ht="22.5" customHeight="1">
      <c r="B79" s="287"/>
      <c r="C79" s="265"/>
      <c r="D79" s="287"/>
      <c r="E79" s="28" t="s">
        <v>113</v>
      </c>
      <c r="F79" s="28"/>
      <c r="G79" s="322"/>
      <c r="H79" s="31" t="s">
        <v>504</v>
      </c>
      <c r="I79" s="28" t="s">
        <v>7</v>
      </c>
      <c r="J79" s="36">
        <v>959.21</v>
      </c>
      <c r="K79" s="30">
        <v>28776363.448328763</v>
      </c>
      <c r="L79" s="30">
        <v>5518301.023214357</v>
      </c>
      <c r="M79" s="30">
        <v>1169734.9767856423</v>
      </c>
      <c r="N79" s="54">
        <f>SUM(K79:M79)</f>
        <v>35464399.448328763</v>
      </c>
    </row>
    <row r="80" spans="1:15" ht="27" customHeight="1">
      <c r="A80" s="2"/>
      <c r="B80" s="286">
        <v>24</v>
      </c>
      <c r="C80" s="264" t="s">
        <v>563</v>
      </c>
      <c r="D80" s="286" t="s">
        <v>336</v>
      </c>
      <c r="E80" s="28" t="s">
        <v>114</v>
      </c>
      <c r="F80" s="28"/>
      <c r="G80" s="321">
        <v>2367.2399999999998</v>
      </c>
      <c r="H80" s="28" t="s">
        <v>27</v>
      </c>
      <c r="I80" s="28" t="s">
        <v>0</v>
      </c>
      <c r="J80" s="36">
        <v>1183.6199999999999</v>
      </c>
      <c r="K80" s="30">
        <v>0.38630136847496033</v>
      </c>
      <c r="L80" s="30">
        <v>-8.4668793090402267E-5</v>
      </c>
      <c r="M80" s="30">
        <v>8.4668793090402267E-5</v>
      </c>
      <c r="N80" s="54">
        <f>SUM(K80:M80)</f>
        <v>0.38630136847496033</v>
      </c>
      <c r="O80" s="224"/>
    </row>
    <row r="81" spans="1:15" ht="27" customHeight="1">
      <c r="B81" s="287"/>
      <c r="C81" s="265"/>
      <c r="D81" s="287"/>
      <c r="E81" s="28" t="s">
        <v>115</v>
      </c>
      <c r="F81" s="28"/>
      <c r="G81" s="322"/>
      <c r="H81" s="31" t="s">
        <v>512</v>
      </c>
      <c r="I81" s="28" t="s">
        <v>7</v>
      </c>
      <c r="J81" s="36">
        <v>1183.6199999999999</v>
      </c>
      <c r="K81" s="30">
        <v>0</v>
      </c>
      <c r="L81" s="30">
        <v>0</v>
      </c>
      <c r="M81" s="30">
        <v>0</v>
      </c>
      <c r="N81" s="54">
        <f>SUM(K81:M81)</f>
        <v>0</v>
      </c>
    </row>
    <row r="82" spans="1:15" ht="27" customHeight="1">
      <c r="B82" s="28">
        <v>25</v>
      </c>
      <c r="C82" s="35" t="s">
        <v>767</v>
      </c>
      <c r="D82" s="28" t="s">
        <v>336</v>
      </c>
      <c r="E82" s="28" t="s">
        <v>766</v>
      </c>
      <c r="F82" s="28"/>
      <c r="G82" s="36">
        <v>425</v>
      </c>
      <c r="H82" s="31">
        <v>45015</v>
      </c>
      <c r="I82" s="31" t="s">
        <v>0</v>
      </c>
      <c r="J82" s="36">
        <v>425</v>
      </c>
      <c r="K82" s="30">
        <v>0</v>
      </c>
      <c r="L82" s="30">
        <v>0</v>
      </c>
      <c r="M82" s="30">
        <v>0</v>
      </c>
      <c r="N82" s="54">
        <f>SUM(K82:M82)</f>
        <v>0</v>
      </c>
    </row>
    <row r="83" spans="1:15" ht="12" customHeight="1" thickBot="1">
      <c r="B83" s="9"/>
      <c r="C83" s="8"/>
      <c r="D83" s="230"/>
      <c r="E83" s="231"/>
      <c r="F83" s="232"/>
      <c r="G83" s="233"/>
      <c r="H83" s="234"/>
      <c r="I83" s="231"/>
      <c r="J83" s="235"/>
      <c r="K83" s="12"/>
      <c r="L83" s="12"/>
      <c r="M83" s="12"/>
      <c r="N83" s="229"/>
    </row>
    <row r="84" spans="1:15" s="2" customFormat="1" ht="22.5" customHeight="1" thickBot="1">
      <c r="A84" s="1"/>
      <c r="C84" s="81"/>
      <c r="D84" s="308" t="s">
        <v>487</v>
      </c>
      <c r="E84" s="309"/>
      <c r="F84" s="69" t="s">
        <v>635</v>
      </c>
      <c r="G84" s="317" t="s">
        <v>4</v>
      </c>
      <c r="H84" s="318"/>
      <c r="I84" s="319"/>
      <c r="J84" s="69" t="s">
        <v>635</v>
      </c>
      <c r="K84" s="88">
        <f>SUM(K47:K82)</f>
        <v>2545719286.7834768</v>
      </c>
      <c r="L84" s="88">
        <f>SUM(L47:L82)</f>
        <v>1605107338.3929849</v>
      </c>
      <c r="M84" s="88">
        <f>SUM(M47:M82)</f>
        <v>731491881.17123151</v>
      </c>
      <c r="N84" s="88">
        <f>SUM(N47:N82)</f>
        <v>4882318506.3476934</v>
      </c>
      <c r="O84" s="237"/>
    </row>
    <row r="85" spans="1:15" s="1" customFormat="1">
      <c r="C85" s="4"/>
      <c r="G85" s="3"/>
      <c r="H85" s="3"/>
      <c r="I85" s="3"/>
      <c r="J85" s="3"/>
      <c r="K85" s="79"/>
      <c r="L85" s="86">
        <f>SUM(L84:M84)</f>
        <v>2336599219.5642166</v>
      </c>
      <c r="M85" s="79"/>
      <c r="N85" s="79"/>
      <c r="O85" s="223"/>
    </row>
    <row r="86" spans="1:15" s="1" customFormat="1">
      <c r="C86" s="4"/>
      <c r="G86" s="3"/>
      <c r="H86" s="3"/>
      <c r="I86" s="3"/>
      <c r="J86" s="3"/>
      <c r="K86" s="79"/>
      <c r="L86" s="79"/>
      <c r="M86" s="79"/>
      <c r="N86" s="79"/>
      <c r="O86" s="223"/>
    </row>
    <row r="87" spans="1:15" s="1" customFormat="1">
      <c r="A87" s="2"/>
      <c r="C87" s="4"/>
      <c r="G87" s="3"/>
      <c r="H87" s="3"/>
      <c r="I87" s="3"/>
      <c r="J87" s="3"/>
      <c r="K87" s="79"/>
      <c r="L87" s="79"/>
      <c r="M87" s="79"/>
      <c r="N87" s="79"/>
      <c r="O87" s="224"/>
    </row>
    <row r="88" spans="1:15" s="1" customFormat="1" ht="12" thickBot="1">
      <c r="C88" s="4"/>
      <c r="G88" s="3"/>
      <c r="H88" s="3"/>
      <c r="I88" s="3"/>
      <c r="J88" s="3"/>
      <c r="K88" s="79"/>
      <c r="L88" s="79"/>
      <c r="M88" s="79"/>
      <c r="N88" s="79"/>
      <c r="O88" s="223"/>
    </row>
    <row r="89" spans="1:15" ht="31.5" customHeight="1" thickBot="1">
      <c r="B89" s="166" t="s">
        <v>294</v>
      </c>
      <c r="C89" s="167" t="s">
        <v>295</v>
      </c>
      <c r="D89" s="167" t="s">
        <v>296</v>
      </c>
      <c r="E89" s="166" t="s">
        <v>297</v>
      </c>
      <c r="F89" s="187" t="s">
        <v>708</v>
      </c>
      <c r="G89" s="168" t="s">
        <v>407</v>
      </c>
      <c r="H89" s="168" t="s">
        <v>299</v>
      </c>
      <c r="I89" s="168" t="s">
        <v>300</v>
      </c>
      <c r="J89" s="168" t="s">
        <v>301</v>
      </c>
      <c r="K89" s="169" t="s">
        <v>302</v>
      </c>
      <c r="L89" s="169" t="s">
        <v>3</v>
      </c>
      <c r="M89" s="169" t="s">
        <v>408</v>
      </c>
      <c r="N89" s="169" t="s">
        <v>409</v>
      </c>
    </row>
    <row r="90" spans="1:15" s="2" customFormat="1" ht="15.75" customHeight="1">
      <c r="A90" s="1"/>
      <c r="B90" s="273" t="s">
        <v>531</v>
      </c>
      <c r="C90" s="274"/>
      <c r="D90" s="274"/>
      <c r="E90" s="274"/>
      <c r="F90" s="275"/>
      <c r="G90" s="50" t="s">
        <v>304</v>
      </c>
      <c r="H90" s="281" t="s">
        <v>531</v>
      </c>
      <c r="I90" s="282"/>
      <c r="J90" s="51" t="s">
        <v>304</v>
      </c>
      <c r="K90" s="220"/>
      <c r="L90" s="221"/>
      <c r="M90" s="221"/>
      <c r="N90" s="222" t="s">
        <v>493</v>
      </c>
      <c r="O90" s="223"/>
    </row>
    <row r="91" spans="1:15" ht="22.5" customHeight="1">
      <c r="B91" s="304">
        <v>1</v>
      </c>
      <c r="C91" s="310" t="s">
        <v>594</v>
      </c>
      <c r="D91" s="304" t="s">
        <v>362</v>
      </c>
      <c r="E91" s="32" t="s">
        <v>118</v>
      </c>
      <c r="F91" s="28"/>
      <c r="G91" s="325">
        <v>1029.92</v>
      </c>
      <c r="H91" s="32" t="s">
        <v>510</v>
      </c>
      <c r="I91" s="32" t="s">
        <v>0</v>
      </c>
      <c r="J91" s="32">
        <v>514.46</v>
      </c>
      <c r="K91" s="30">
        <v>0</v>
      </c>
      <c r="L91" s="30">
        <v>0</v>
      </c>
      <c r="M91" s="30">
        <v>0</v>
      </c>
      <c r="N91" s="54">
        <f>SUM(K91:M91)</f>
        <v>0</v>
      </c>
    </row>
    <row r="92" spans="1:15" ht="22.5" customHeight="1">
      <c r="A92" s="2"/>
      <c r="B92" s="305"/>
      <c r="C92" s="311"/>
      <c r="D92" s="305"/>
      <c r="E92" s="32" t="s">
        <v>119</v>
      </c>
      <c r="F92" s="28"/>
      <c r="G92" s="334"/>
      <c r="H92" s="32" t="s">
        <v>514</v>
      </c>
      <c r="I92" s="32" t="s">
        <v>7</v>
      </c>
      <c r="J92" s="32">
        <v>457.1</v>
      </c>
      <c r="K92" s="30">
        <v>0</v>
      </c>
      <c r="L92" s="30">
        <v>-6.0048789194185446E-6</v>
      </c>
      <c r="M92" s="30">
        <v>6.0048789194185446E-6</v>
      </c>
      <c r="N92" s="54">
        <f>SUM(K92:M92)</f>
        <v>0</v>
      </c>
      <c r="O92" s="224"/>
    </row>
    <row r="93" spans="1:15" ht="22.5" customHeight="1">
      <c r="B93" s="306"/>
      <c r="C93" s="312"/>
      <c r="D93" s="306"/>
      <c r="E93" s="32" t="s">
        <v>120</v>
      </c>
      <c r="F93" s="28"/>
      <c r="G93" s="326"/>
      <c r="H93" s="32" t="s">
        <v>515</v>
      </c>
      <c r="I93" s="32" t="s">
        <v>127</v>
      </c>
      <c r="J93" s="32">
        <v>57.36</v>
      </c>
      <c r="K93" s="30">
        <v>0</v>
      </c>
      <c r="L93" s="30">
        <v>0</v>
      </c>
      <c r="M93" s="30">
        <v>0</v>
      </c>
      <c r="N93" s="54">
        <f>SUM(K93:M93)</f>
        <v>0</v>
      </c>
    </row>
    <row r="94" spans="1:15" s="1" customFormat="1" ht="12" thickBot="1">
      <c r="C94" s="4"/>
      <c r="G94" s="3"/>
      <c r="H94" s="3"/>
      <c r="I94" s="3"/>
      <c r="J94" s="3"/>
      <c r="K94" s="5"/>
      <c r="L94" s="5"/>
      <c r="M94" s="5"/>
      <c r="N94" s="5"/>
      <c r="O94" s="223"/>
    </row>
    <row r="95" spans="1:15" s="2" customFormat="1" ht="22.5" customHeight="1" thickBot="1">
      <c r="A95" s="1"/>
      <c r="C95" s="81"/>
      <c r="D95" s="308" t="s">
        <v>362</v>
      </c>
      <c r="E95" s="309"/>
      <c r="F95" s="69" t="s">
        <v>635</v>
      </c>
      <c r="G95" s="317" t="s">
        <v>4</v>
      </c>
      <c r="H95" s="318"/>
      <c r="I95" s="319"/>
      <c r="J95" s="69" t="s">
        <v>635</v>
      </c>
      <c r="K95" s="88">
        <f>SUM(K91:K94)</f>
        <v>0</v>
      </c>
      <c r="L95" s="88">
        <f>SUM(L91:L94)</f>
        <v>-6.0048789194185446E-6</v>
      </c>
      <c r="M95" s="88">
        <f>SUM(M91:M94)</f>
        <v>6.0048789194185446E-6</v>
      </c>
      <c r="N95" s="88">
        <f>SUM(N91:N94)</f>
        <v>0</v>
      </c>
      <c r="O95" s="237"/>
    </row>
    <row r="96" spans="1:15" s="1" customFormat="1">
      <c r="A96" s="2"/>
      <c r="C96" s="4"/>
      <c r="G96" s="3"/>
      <c r="H96" s="3"/>
      <c r="I96" s="3"/>
      <c r="J96" s="3"/>
      <c r="K96" s="79"/>
      <c r="L96" s="86">
        <f>SUM(L95:M95)</f>
        <v>0</v>
      </c>
      <c r="M96" s="79"/>
      <c r="N96" s="79"/>
      <c r="O96" s="224"/>
    </row>
    <row r="97" spans="1:15" s="1" customFormat="1">
      <c r="A97" s="2"/>
      <c r="C97" s="4"/>
      <c r="G97" s="3"/>
      <c r="H97" s="3"/>
      <c r="I97" s="3"/>
      <c r="J97" s="3"/>
      <c r="K97" s="79"/>
      <c r="L97" s="86"/>
      <c r="M97" s="79"/>
      <c r="N97" s="79"/>
      <c r="O97" s="224"/>
    </row>
    <row r="98" spans="1:15" s="1" customFormat="1">
      <c r="A98" s="2"/>
      <c r="C98" s="4"/>
      <c r="G98" s="3"/>
      <c r="H98" s="3"/>
      <c r="I98" s="3"/>
      <c r="J98" s="3"/>
      <c r="K98" s="79"/>
      <c r="L98" s="86"/>
      <c r="M98" s="79"/>
      <c r="N98" s="79"/>
      <c r="O98" s="224"/>
    </row>
    <row r="99" spans="1:15" s="1" customFormat="1" ht="12" thickBot="1">
      <c r="C99" s="4"/>
      <c r="G99" s="3"/>
      <c r="H99" s="3"/>
      <c r="I99" s="3"/>
      <c r="J99" s="3"/>
      <c r="K99" s="79"/>
      <c r="L99" s="79"/>
      <c r="M99" s="79"/>
      <c r="N99" s="79"/>
      <c r="O99" s="223"/>
    </row>
    <row r="100" spans="1:15" ht="31.5" customHeight="1" thickBot="1">
      <c r="B100" s="166" t="s">
        <v>294</v>
      </c>
      <c r="C100" s="167" t="s">
        <v>295</v>
      </c>
      <c r="D100" s="167" t="s">
        <v>296</v>
      </c>
      <c r="E100" s="166" t="s">
        <v>297</v>
      </c>
      <c r="F100" s="187" t="s">
        <v>708</v>
      </c>
      <c r="G100" s="168" t="s">
        <v>407</v>
      </c>
      <c r="H100" s="168" t="s">
        <v>299</v>
      </c>
      <c r="I100" s="168" t="s">
        <v>300</v>
      </c>
      <c r="J100" s="168" t="s">
        <v>301</v>
      </c>
      <c r="K100" s="169" t="s">
        <v>302</v>
      </c>
      <c r="L100" s="169" t="s">
        <v>3</v>
      </c>
      <c r="M100" s="169" t="s">
        <v>408</v>
      </c>
      <c r="N100" s="169" t="s">
        <v>409</v>
      </c>
    </row>
    <row r="101" spans="1:15" s="2" customFormat="1" ht="15.75" customHeight="1">
      <c r="A101" s="1"/>
      <c r="B101" s="273" t="s">
        <v>531</v>
      </c>
      <c r="C101" s="274"/>
      <c r="D101" s="274"/>
      <c r="E101" s="274"/>
      <c r="F101" s="275"/>
      <c r="G101" s="50" t="s">
        <v>304</v>
      </c>
      <c r="H101" s="281" t="s">
        <v>531</v>
      </c>
      <c r="I101" s="282"/>
      <c r="J101" s="51" t="s">
        <v>304</v>
      </c>
      <c r="K101" s="220"/>
      <c r="L101" s="221"/>
      <c r="M101" s="221"/>
      <c r="N101" s="222" t="s">
        <v>493</v>
      </c>
      <c r="O101" s="223"/>
    </row>
    <row r="102" spans="1:15" ht="27" customHeight="1">
      <c r="B102" s="28">
        <v>1</v>
      </c>
      <c r="C102" s="35" t="s">
        <v>595</v>
      </c>
      <c r="D102" s="28" t="s">
        <v>392</v>
      </c>
      <c r="E102" s="28" t="s">
        <v>87</v>
      </c>
      <c r="F102" s="28"/>
      <c r="G102" s="36">
        <v>2120</v>
      </c>
      <c r="H102" s="34" t="s">
        <v>483</v>
      </c>
      <c r="I102" s="34" t="s">
        <v>0</v>
      </c>
      <c r="J102" s="36">
        <v>2120</v>
      </c>
      <c r="K102" s="30">
        <v>93512</v>
      </c>
      <c r="L102" s="30">
        <v>46226.795013698626</v>
      </c>
      <c r="M102" s="30">
        <v>55945.204986301374</v>
      </c>
      <c r="N102" s="54">
        <f t="shared" ref="N102:N107" si="6">SUM(K102:M102)</f>
        <v>195684</v>
      </c>
    </row>
    <row r="103" spans="1:15" ht="27" customHeight="1">
      <c r="B103" s="28">
        <v>2</v>
      </c>
      <c r="C103" s="35" t="s">
        <v>598</v>
      </c>
      <c r="D103" s="28" t="s">
        <v>392</v>
      </c>
      <c r="E103" s="28" t="s">
        <v>92</v>
      </c>
      <c r="F103" s="28"/>
      <c r="G103" s="36">
        <v>2110</v>
      </c>
      <c r="H103" s="34" t="s">
        <v>317</v>
      </c>
      <c r="I103" s="34" t="s">
        <v>0</v>
      </c>
      <c r="J103" s="36">
        <v>2110</v>
      </c>
      <c r="K103" s="30">
        <v>75835622</v>
      </c>
      <c r="L103" s="30">
        <v>26091295.272712331</v>
      </c>
      <c r="M103" s="30">
        <v>22775007.727287669</v>
      </c>
      <c r="N103" s="54">
        <f>SUM(K103:M103)</f>
        <v>124701925</v>
      </c>
    </row>
    <row r="104" spans="1:15" ht="27" customHeight="1">
      <c r="B104" s="28">
        <v>3</v>
      </c>
      <c r="C104" s="35" t="s">
        <v>600</v>
      </c>
      <c r="D104" s="28" t="s">
        <v>392</v>
      </c>
      <c r="E104" s="28" t="s">
        <v>95</v>
      </c>
      <c r="F104" s="28"/>
      <c r="G104" s="36">
        <v>3893</v>
      </c>
      <c r="H104" s="34" t="s">
        <v>473</v>
      </c>
      <c r="I104" s="34" t="s">
        <v>0</v>
      </c>
      <c r="J104" s="36">
        <v>3615</v>
      </c>
      <c r="K104" s="30">
        <v>361455800.00000012</v>
      </c>
      <c r="L104" s="30">
        <v>334621139.16280937</v>
      </c>
      <c r="M104" s="30">
        <v>297324942.76540983</v>
      </c>
      <c r="N104" s="54">
        <f>SUM(K104:M104)</f>
        <v>993401881.92821932</v>
      </c>
    </row>
    <row r="105" spans="1:15" ht="27" customHeight="1">
      <c r="B105" s="28">
        <v>4</v>
      </c>
      <c r="C105" s="35" t="s">
        <v>596</v>
      </c>
      <c r="D105" s="28" t="s">
        <v>392</v>
      </c>
      <c r="E105" s="28" t="s">
        <v>96</v>
      </c>
      <c r="F105" s="28"/>
      <c r="G105" s="36">
        <v>2424.84</v>
      </c>
      <c r="H105" s="34" t="s">
        <v>474</v>
      </c>
      <c r="I105" s="34" t="s">
        <v>0</v>
      </c>
      <c r="J105" s="36">
        <v>2365.84</v>
      </c>
      <c r="K105" s="30">
        <v>189922154</v>
      </c>
      <c r="L105" s="30">
        <v>106578301.79583561</v>
      </c>
      <c r="M105" s="30">
        <v>98229490.204164386</v>
      </c>
      <c r="N105" s="54">
        <f t="shared" si="6"/>
        <v>394729946</v>
      </c>
    </row>
    <row r="106" spans="1:15" ht="25.5" customHeight="1">
      <c r="B106" s="28">
        <v>5</v>
      </c>
      <c r="C106" s="35" t="s">
        <v>599</v>
      </c>
      <c r="D106" s="28" t="s">
        <v>392</v>
      </c>
      <c r="E106" s="28" t="s">
        <v>99</v>
      </c>
      <c r="F106" s="28"/>
      <c r="G106" s="36">
        <v>955</v>
      </c>
      <c r="H106" s="34" t="s">
        <v>484</v>
      </c>
      <c r="I106" s="34" t="s">
        <v>0</v>
      </c>
      <c r="J106" s="36">
        <v>802</v>
      </c>
      <c r="K106" s="30">
        <v>71828442.637391746</v>
      </c>
      <c r="L106" s="30">
        <v>0</v>
      </c>
      <c r="M106" s="30">
        <v>0</v>
      </c>
      <c r="N106" s="54">
        <f>SUM(K106:M106)</f>
        <v>71828442.637391746</v>
      </c>
    </row>
    <row r="107" spans="1:15" ht="25.5" customHeight="1">
      <c r="A107" s="2"/>
      <c r="B107" s="28">
        <v>6</v>
      </c>
      <c r="C107" s="35" t="s">
        <v>597</v>
      </c>
      <c r="D107" s="28" t="s">
        <v>392</v>
      </c>
      <c r="E107" s="28" t="s">
        <v>100</v>
      </c>
      <c r="F107" s="28"/>
      <c r="G107" s="36">
        <v>3997</v>
      </c>
      <c r="H107" s="34" t="s">
        <v>485</v>
      </c>
      <c r="I107" s="34" t="s">
        <v>0</v>
      </c>
      <c r="J107" s="36">
        <v>3847.48</v>
      </c>
      <c r="K107" s="30">
        <v>384747685.59999979</v>
      </c>
      <c r="L107" s="30">
        <v>302347882.09819841</v>
      </c>
      <c r="M107" s="30">
        <v>221015809.74405921</v>
      </c>
      <c r="N107" s="54">
        <f t="shared" si="6"/>
        <v>908111377.4422574</v>
      </c>
      <c r="O107" s="224"/>
    </row>
    <row r="108" spans="1:15" s="1" customFormat="1" ht="12" thickBot="1">
      <c r="C108" s="4"/>
      <c r="G108" s="3"/>
      <c r="H108" s="3"/>
      <c r="I108" s="3"/>
      <c r="J108" s="3"/>
      <c r="K108" s="5"/>
      <c r="L108" s="5"/>
      <c r="M108" s="5"/>
      <c r="N108" s="5"/>
      <c r="O108" s="223"/>
    </row>
    <row r="109" spans="1:15" s="2" customFormat="1" ht="22.5" customHeight="1" thickBot="1">
      <c r="A109" s="1"/>
      <c r="C109" s="81"/>
      <c r="D109" s="308" t="s">
        <v>392</v>
      </c>
      <c r="E109" s="309"/>
      <c r="F109" s="69" t="s">
        <v>635</v>
      </c>
      <c r="G109" s="317" t="s">
        <v>4</v>
      </c>
      <c r="H109" s="318"/>
      <c r="I109" s="319"/>
      <c r="J109" s="69" t="s">
        <v>635</v>
      </c>
      <c r="K109" s="88">
        <f>SUM(K102:K108)</f>
        <v>1083883216.2373915</v>
      </c>
      <c r="L109" s="88">
        <f>SUM(L102:L108)</f>
        <v>769684845.12456942</v>
      </c>
      <c r="M109" s="88">
        <f>SUM(M102:M108)</f>
        <v>639401195.6459074</v>
      </c>
      <c r="N109" s="88">
        <f>SUM(N102:N108)</f>
        <v>2492969257.0078688</v>
      </c>
      <c r="O109" s="237"/>
    </row>
    <row r="110" spans="1:15" s="1" customFormat="1">
      <c r="C110" s="4"/>
      <c r="G110" s="3"/>
      <c r="H110" s="3"/>
      <c r="I110" s="3"/>
      <c r="J110" s="3"/>
      <c r="K110" s="79"/>
      <c r="L110" s="86">
        <f>SUM(L109:M109)</f>
        <v>1409086040.7704768</v>
      </c>
      <c r="M110" s="79"/>
      <c r="N110" s="79"/>
      <c r="O110" s="223"/>
    </row>
    <row r="111" spans="1:15" s="1" customFormat="1">
      <c r="C111" s="4"/>
      <c r="G111" s="3"/>
      <c r="H111" s="3"/>
      <c r="I111" s="3"/>
      <c r="J111" s="3"/>
      <c r="K111" s="79"/>
      <c r="L111" s="79"/>
      <c r="M111" s="79"/>
      <c r="N111" s="79"/>
      <c r="O111" s="223"/>
    </row>
    <row r="112" spans="1:15" s="1" customFormat="1">
      <c r="C112" s="4"/>
      <c r="G112" s="3"/>
      <c r="H112" s="3"/>
      <c r="I112" s="3"/>
      <c r="J112" s="3"/>
      <c r="K112" s="79"/>
      <c r="L112" s="79"/>
      <c r="M112" s="79"/>
      <c r="N112" s="79"/>
      <c r="O112" s="223"/>
    </row>
    <row r="113" spans="1:15" s="1" customFormat="1" ht="12" thickBot="1">
      <c r="A113" s="2"/>
      <c r="C113" s="4"/>
      <c r="G113" s="3"/>
      <c r="H113" s="3"/>
      <c r="I113" s="3"/>
      <c r="J113" s="3"/>
      <c r="K113" s="79"/>
      <c r="L113" s="79"/>
      <c r="M113" s="79"/>
      <c r="N113" s="79"/>
      <c r="O113" s="224"/>
    </row>
    <row r="114" spans="1:15" ht="31.5" customHeight="1" thickBot="1">
      <c r="B114" s="166" t="s">
        <v>294</v>
      </c>
      <c r="C114" s="167" t="s">
        <v>295</v>
      </c>
      <c r="D114" s="167" t="s">
        <v>296</v>
      </c>
      <c r="E114" s="166" t="s">
        <v>297</v>
      </c>
      <c r="F114" s="187" t="s">
        <v>708</v>
      </c>
      <c r="G114" s="168" t="s">
        <v>407</v>
      </c>
      <c r="H114" s="168" t="s">
        <v>299</v>
      </c>
      <c r="I114" s="168" t="s">
        <v>300</v>
      </c>
      <c r="J114" s="168" t="s">
        <v>301</v>
      </c>
      <c r="K114" s="169" t="s">
        <v>302</v>
      </c>
      <c r="L114" s="169" t="s">
        <v>3</v>
      </c>
      <c r="M114" s="169" t="s">
        <v>408</v>
      </c>
      <c r="N114" s="169" t="s">
        <v>409</v>
      </c>
    </row>
    <row r="115" spans="1:15" s="2" customFormat="1" ht="15.75" customHeight="1">
      <c r="A115" s="1"/>
      <c r="B115" s="273" t="s">
        <v>531</v>
      </c>
      <c r="C115" s="274"/>
      <c r="D115" s="274"/>
      <c r="E115" s="274"/>
      <c r="F115" s="275"/>
      <c r="G115" s="50" t="s">
        <v>304</v>
      </c>
      <c r="H115" s="281" t="s">
        <v>531</v>
      </c>
      <c r="I115" s="282"/>
      <c r="J115" s="51" t="s">
        <v>304</v>
      </c>
      <c r="K115" s="220"/>
      <c r="L115" s="221"/>
      <c r="M115" s="221"/>
      <c r="N115" s="222" t="s">
        <v>493</v>
      </c>
      <c r="O115" s="223"/>
    </row>
    <row r="116" spans="1:15" ht="22.5" customHeight="1">
      <c r="A116" s="2"/>
      <c r="B116" s="286">
        <v>1</v>
      </c>
      <c r="C116" s="271" t="s">
        <v>781</v>
      </c>
      <c r="D116" s="286" t="s">
        <v>352</v>
      </c>
      <c r="E116" s="247" t="s">
        <v>34</v>
      </c>
      <c r="F116" s="28"/>
      <c r="G116" s="333">
        <v>2758</v>
      </c>
      <c r="H116" s="34" t="s">
        <v>457</v>
      </c>
      <c r="I116" s="34" t="s">
        <v>0</v>
      </c>
      <c r="J116" s="36">
        <v>1379</v>
      </c>
      <c r="K116" s="30">
        <v>23228369.849315062</v>
      </c>
      <c r="L116" s="30">
        <v>2521980.0834723213</v>
      </c>
      <c r="M116" s="30">
        <v>2521980.9165276787</v>
      </c>
      <c r="N116" s="54">
        <f>SUM(K116:M116)</f>
        <v>28272330.849315062</v>
      </c>
      <c r="O116" s="224"/>
    </row>
    <row r="117" spans="1:15" ht="22.5" customHeight="1">
      <c r="A117" s="2"/>
      <c r="B117" s="287"/>
      <c r="C117" s="272"/>
      <c r="D117" s="287"/>
      <c r="E117" s="28" t="s">
        <v>88</v>
      </c>
      <c r="F117" s="28"/>
      <c r="G117" s="324"/>
      <c r="H117" s="34" t="s">
        <v>458</v>
      </c>
      <c r="I117" s="34" t="s">
        <v>7</v>
      </c>
      <c r="J117" s="36">
        <v>788.7</v>
      </c>
      <c r="K117" s="30">
        <v>54409063</v>
      </c>
      <c r="L117" s="30">
        <v>5911313.5870684925</v>
      </c>
      <c r="M117" s="30">
        <v>5911313.4129315075</v>
      </c>
      <c r="N117" s="54">
        <f>SUM(K117:M117)</f>
        <v>66231690</v>
      </c>
      <c r="O117" s="224"/>
    </row>
    <row r="118" spans="1:15" ht="22.5" customHeight="1">
      <c r="B118" s="307">
        <v>2</v>
      </c>
      <c r="C118" s="284" t="s">
        <v>782</v>
      </c>
      <c r="D118" s="307" t="s">
        <v>352</v>
      </c>
      <c r="E118" s="28" t="s">
        <v>93</v>
      </c>
      <c r="F118" s="28"/>
      <c r="G118" s="335">
        <v>2172.4</v>
      </c>
      <c r="H118" s="34" t="s">
        <v>460</v>
      </c>
      <c r="I118" s="34" t="s">
        <v>0</v>
      </c>
      <c r="J118" s="36">
        <v>933.57</v>
      </c>
      <c r="K118" s="30">
        <v>64846305.696109563</v>
      </c>
      <c r="L118" s="30">
        <v>7059999.2770410962</v>
      </c>
      <c r="M118" s="30">
        <v>6729928.7229589038</v>
      </c>
      <c r="N118" s="54">
        <f t="shared" ref="N118:N125" si="7">SUM(K118:M118)</f>
        <v>78636233.696109563</v>
      </c>
    </row>
    <row r="119" spans="1:15" ht="22.5" customHeight="1">
      <c r="B119" s="307"/>
      <c r="C119" s="284"/>
      <c r="D119" s="307"/>
      <c r="E119" s="28" t="s">
        <v>94</v>
      </c>
      <c r="F119" s="28"/>
      <c r="G119" s="335"/>
      <c r="H119" s="34" t="s">
        <v>386</v>
      </c>
      <c r="I119" s="34" t="s">
        <v>7</v>
      </c>
      <c r="J119" s="36">
        <v>1077.19</v>
      </c>
      <c r="K119" s="30">
        <v>85256192.45315066</v>
      </c>
      <c r="L119" s="30">
        <v>9240743.4289186336</v>
      </c>
      <c r="M119" s="30">
        <v>9240743.5710813664</v>
      </c>
      <c r="N119" s="54">
        <f t="shared" si="7"/>
        <v>103737679.45315066</v>
      </c>
    </row>
    <row r="120" spans="1:15" ht="22.5" customHeight="1">
      <c r="B120" s="286">
        <v>3</v>
      </c>
      <c r="C120" s="264" t="s">
        <v>602</v>
      </c>
      <c r="D120" s="286" t="s">
        <v>352</v>
      </c>
      <c r="E120" s="28" t="s">
        <v>101</v>
      </c>
      <c r="F120" s="28"/>
      <c r="G120" s="333">
        <v>3273</v>
      </c>
      <c r="H120" s="34" t="s">
        <v>380</v>
      </c>
      <c r="I120" s="34" t="s">
        <v>0</v>
      </c>
      <c r="J120" s="36">
        <v>1598</v>
      </c>
      <c r="K120" s="30">
        <v>127821315</v>
      </c>
      <c r="L120" s="30">
        <v>69440426.298273027</v>
      </c>
      <c r="M120" s="30">
        <v>60451339.896444783</v>
      </c>
      <c r="N120" s="54">
        <f>SUM(K120:M120)</f>
        <v>257713081.19471782</v>
      </c>
    </row>
    <row r="121" spans="1:15" ht="22.5" customHeight="1">
      <c r="B121" s="287"/>
      <c r="C121" s="265"/>
      <c r="D121" s="287"/>
      <c r="E121" s="28" t="s">
        <v>102</v>
      </c>
      <c r="F121" s="28"/>
      <c r="G121" s="324"/>
      <c r="H121" s="34" t="s">
        <v>325</v>
      </c>
      <c r="I121" s="34" t="s">
        <v>7</v>
      </c>
      <c r="J121" s="36">
        <v>1584</v>
      </c>
      <c r="K121" s="30">
        <v>158468973.29999992</v>
      </c>
      <c r="L121" s="30">
        <v>210964140.3583788</v>
      </c>
      <c r="M121" s="30">
        <v>12324729.650765035</v>
      </c>
      <c r="N121" s="54">
        <f>SUM(K121:M121)</f>
        <v>381757843.30914378</v>
      </c>
    </row>
    <row r="122" spans="1:15" ht="22.5" customHeight="1">
      <c r="B122" s="307">
        <v>4</v>
      </c>
      <c r="C122" s="283" t="s">
        <v>601</v>
      </c>
      <c r="D122" s="307" t="s">
        <v>352</v>
      </c>
      <c r="E122" s="28" t="s">
        <v>452</v>
      </c>
      <c r="F122" s="28"/>
      <c r="G122" s="335">
        <v>3700.68</v>
      </c>
      <c r="H122" s="34" t="s">
        <v>462</v>
      </c>
      <c r="I122" s="34" t="s">
        <v>0</v>
      </c>
      <c r="J122" s="36">
        <v>1765.961</v>
      </c>
      <c r="K122" s="30">
        <v>0.13931506872177124</v>
      </c>
      <c r="L122" s="30">
        <v>0</v>
      </c>
      <c r="M122" s="30">
        <v>0</v>
      </c>
      <c r="N122" s="54">
        <f t="shared" si="7"/>
        <v>0.13931506872177124</v>
      </c>
    </row>
    <row r="123" spans="1:15" ht="22.5" customHeight="1">
      <c r="A123" s="2"/>
      <c r="B123" s="307"/>
      <c r="C123" s="283"/>
      <c r="D123" s="307"/>
      <c r="E123" s="28" t="s">
        <v>453</v>
      </c>
      <c r="F123" s="28"/>
      <c r="G123" s="335"/>
      <c r="H123" s="34" t="s">
        <v>69</v>
      </c>
      <c r="I123" s="34" t="s">
        <v>7</v>
      </c>
      <c r="J123" s="36">
        <v>590.5</v>
      </c>
      <c r="K123" s="30">
        <v>0</v>
      </c>
      <c r="L123" s="30">
        <v>0</v>
      </c>
      <c r="M123" s="30">
        <v>0</v>
      </c>
      <c r="N123" s="54">
        <f t="shared" si="7"/>
        <v>0</v>
      </c>
      <c r="O123" s="224"/>
    </row>
    <row r="124" spans="1:15" ht="22.5" customHeight="1">
      <c r="B124" s="307"/>
      <c r="C124" s="283"/>
      <c r="D124" s="307"/>
      <c r="E124" s="28" t="s">
        <v>454</v>
      </c>
      <c r="F124" s="28"/>
      <c r="G124" s="335"/>
      <c r="H124" s="34" t="s">
        <v>36</v>
      </c>
      <c r="I124" s="34" t="s">
        <v>127</v>
      </c>
      <c r="J124" s="36">
        <v>1300</v>
      </c>
      <c r="K124" s="30">
        <v>0</v>
      </c>
      <c r="L124" s="30">
        <v>0</v>
      </c>
      <c r="M124" s="30">
        <v>0</v>
      </c>
      <c r="N124" s="54">
        <f t="shared" si="7"/>
        <v>0</v>
      </c>
    </row>
    <row r="125" spans="1:15" ht="22.5" customHeight="1">
      <c r="B125" s="307"/>
      <c r="C125" s="283"/>
      <c r="D125" s="307"/>
      <c r="E125" s="28" t="s">
        <v>455</v>
      </c>
      <c r="F125" s="28"/>
      <c r="G125" s="335"/>
      <c r="H125" s="34" t="s">
        <v>463</v>
      </c>
      <c r="I125" s="34" t="s">
        <v>128</v>
      </c>
      <c r="J125" s="36">
        <v>44.22</v>
      </c>
      <c r="K125" s="30">
        <v>0</v>
      </c>
      <c r="L125" s="30">
        <v>-5.6560465376568987E-3</v>
      </c>
      <c r="M125" s="30">
        <v>5.6560465376568987E-3</v>
      </c>
      <c r="N125" s="54">
        <f t="shared" si="7"/>
        <v>0</v>
      </c>
    </row>
    <row r="126" spans="1:15" ht="26.25" customHeight="1">
      <c r="B126" s="56">
        <v>5</v>
      </c>
      <c r="C126" s="213" t="s">
        <v>603</v>
      </c>
      <c r="D126" s="28" t="s">
        <v>352</v>
      </c>
      <c r="E126" s="28" t="s">
        <v>110</v>
      </c>
      <c r="F126" s="28"/>
      <c r="G126" s="29">
        <v>5422.24</v>
      </c>
      <c r="H126" s="31" t="s">
        <v>502</v>
      </c>
      <c r="I126" s="28" t="s">
        <v>0</v>
      </c>
      <c r="J126" s="36">
        <v>5422.24</v>
      </c>
      <c r="K126" s="30">
        <v>0</v>
      </c>
      <c r="L126" s="30">
        <v>0</v>
      </c>
      <c r="M126" s="30">
        <v>0</v>
      </c>
      <c r="N126" s="54">
        <f>SUM(K126:M126)</f>
        <v>0</v>
      </c>
    </row>
    <row r="127" spans="1:15" ht="26.25" customHeight="1">
      <c r="B127" s="315">
        <v>6</v>
      </c>
      <c r="C127" s="283" t="s">
        <v>730</v>
      </c>
      <c r="D127" s="28" t="s">
        <v>352</v>
      </c>
      <c r="E127" s="28" t="s">
        <v>715</v>
      </c>
      <c r="F127" s="28"/>
      <c r="G127" s="321">
        <v>3631.37</v>
      </c>
      <c r="H127" s="31" t="s">
        <v>769</v>
      </c>
      <c r="I127" s="28" t="s">
        <v>0</v>
      </c>
      <c r="J127" s="36">
        <v>540</v>
      </c>
      <c r="K127" s="30">
        <v>0</v>
      </c>
      <c r="L127" s="30">
        <v>0</v>
      </c>
      <c r="M127" s="30">
        <v>0</v>
      </c>
      <c r="N127" s="54">
        <f>SUM(K127:M127)</f>
        <v>0</v>
      </c>
    </row>
    <row r="128" spans="1:15" ht="26.25" customHeight="1">
      <c r="B128" s="316"/>
      <c r="C128" s="283"/>
      <c r="D128" s="28" t="s">
        <v>352</v>
      </c>
      <c r="E128" s="28" t="s">
        <v>765</v>
      </c>
      <c r="F128" s="28"/>
      <c r="G128" s="322"/>
      <c r="H128" s="31" t="s">
        <v>770</v>
      </c>
      <c r="I128" s="28" t="s">
        <v>7</v>
      </c>
      <c r="J128" s="36">
        <v>3091.37</v>
      </c>
      <c r="K128" s="30">
        <v>0</v>
      </c>
      <c r="L128" s="30">
        <v>0</v>
      </c>
      <c r="M128" s="30">
        <v>0</v>
      </c>
      <c r="N128" s="54">
        <f>SUM(K128:M128)</f>
        <v>0</v>
      </c>
    </row>
    <row r="129" spans="1:15" s="1" customFormat="1" ht="12" thickBot="1">
      <c r="C129" s="4"/>
      <c r="G129" s="3"/>
      <c r="H129" s="3"/>
      <c r="I129" s="3"/>
      <c r="J129" s="3"/>
      <c r="K129" s="5"/>
      <c r="L129" s="5"/>
      <c r="M129" s="5"/>
      <c r="N129" s="5"/>
      <c r="O129" s="223"/>
    </row>
    <row r="130" spans="1:15" s="2" customFormat="1" ht="22.5" customHeight="1" thickBot="1">
      <c r="A130" s="1"/>
      <c r="C130" s="81"/>
      <c r="D130" s="308" t="s">
        <v>352</v>
      </c>
      <c r="E130" s="309"/>
      <c r="F130" s="69" t="s">
        <v>635</v>
      </c>
      <c r="G130" s="317" t="s">
        <v>4</v>
      </c>
      <c r="H130" s="318"/>
      <c r="I130" s="319"/>
      <c r="J130" s="69" t="s">
        <v>635</v>
      </c>
      <c r="K130" s="88">
        <f>SUM(K116:K129)</f>
        <v>514030219.43789035</v>
      </c>
      <c r="L130" s="88">
        <f>SUM(L116:L129)</f>
        <v>305138603.02749628</v>
      </c>
      <c r="M130" s="88">
        <f>SUM(M116:M129)</f>
        <v>97180036.176365316</v>
      </c>
      <c r="N130" s="88">
        <f>SUM(N116:N129)</f>
        <v>916348858.641752</v>
      </c>
      <c r="O130" s="237"/>
    </row>
    <row r="131" spans="1:15" s="1" customFormat="1">
      <c r="C131" s="4"/>
      <c r="G131" s="3"/>
      <c r="H131" s="3"/>
      <c r="I131" s="3"/>
      <c r="J131" s="3"/>
      <c r="K131" s="79"/>
      <c r="L131" s="86">
        <f>SUM(L130:M130)</f>
        <v>402318639.20386159</v>
      </c>
      <c r="M131" s="79"/>
      <c r="N131" s="79"/>
      <c r="O131" s="223"/>
    </row>
    <row r="132" spans="1:15" s="1" customFormat="1">
      <c r="C132" s="4"/>
      <c r="G132" s="3"/>
      <c r="H132" s="3"/>
      <c r="I132" s="3"/>
      <c r="J132" s="3"/>
      <c r="K132" s="79"/>
      <c r="L132" s="79"/>
      <c r="M132" s="79"/>
      <c r="N132" s="79"/>
      <c r="O132" s="223"/>
    </row>
    <row r="133" spans="1:15" s="1" customFormat="1">
      <c r="C133" s="4"/>
      <c r="G133" s="3"/>
      <c r="H133" s="3"/>
      <c r="I133" s="3"/>
      <c r="J133" s="3"/>
      <c r="K133" s="79"/>
      <c r="L133" s="79"/>
      <c r="M133" s="79"/>
      <c r="N133" s="79"/>
      <c r="O133" s="223"/>
    </row>
    <row r="134" spans="1:15" s="1" customFormat="1" ht="12" thickBot="1">
      <c r="C134" s="4"/>
      <c r="G134" s="3"/>
      <c r="H134" s="3"/>
      <c r="I134" s="3"/>
      <c r="J134" s="3"/>
      <c r="K134" s="79"/>
      <c r="L134" s="79"/>
      <c r="M134" s="79"/>
      <c r="N134" s="79"/>
      <c r="O134" s="223"/>
    </row>
    <row r="135" spans="1:15" ht="31.5" customHeight="1" thickBot="1">
      <c r="B135" s="166" t="s">
        <v>294</v>
      </c>
      <c r="C135" s="167" t="s">
        <v>295</v>
      </c>
      <c r="D135" s="167" t="s">
        <v>296</v>
      </c>
      <c r="E135" s="166" t="s">
        <v>297</v>
      </c>
      <c r="F135" s="187" t="s">
        <v>708</v>
      </c>
      <c r="G135" s="168" t="s">
        <v>407</v>
      </c>
      <c r="H135" s="168" t="s">
        <v>299</v>
      </c>
      <c r="I135" s="168" t="s">
        <v>300</v>
      </c>
      <c r="J135" s="168" t="s">
        <v>301</v>
      </c>
      <c r="K135" s="169" t="s">
        <v>302</v>
      </c>
      <c r="L135" s="169" t="s">
        <v>3</v>
      </c>
      <c r="M135" s="169" t="s">
        <v>408</v>
      </c>
      <c r="N135" s="169" t="s">
        <v>409</v>
      </c>
    </row>
    <row r="136" spans="1:15" s="2" customFormat="1" ht="15.75" customHeight="1">
      <c r="A136" s="1"/>
      <c r="B136" s="273" t="s">
        <v>531</v>
      </c>
      <c r="C136" s="274"/>
      <c r="D136" s="274"/>
      <c r="E136" s="274"/>
      <c r="F136" s="275"/>
      <c r="G136" s="50" t="s">
        <v>304</v>
      </c>
      <c r="H136" s="281" t="s">
        <v>531</v>
      </c>
      <c r="I136" s="282"/>
      <c r="J136" s="51" t="s">
        <v>304</v>
      </c>
      <c r="K136" s="220"/>
      <c r="L136" s="221"/>
      <c r="M136" s="221"/>
      <c r="N136" s="222" t="s">
        <v>493</v>
      </c>
      <c r="O136" s="223"/>
    </row>
    <row r="137" spans="1:15" ht="22.5" customHeight="1">
      <c r="B137" s="307">
        <v>1</v>
      </c>
      <c r="C137" s="283" t="s">
        <v>604</v>
      </c>
      <c r="D137" s="307" t="s">
        <v>391</v>
      </c>
      <c r="E137" s="28" t="s">
        <v>104</v>
      </c>
      <c r="F137" s="28"/>
      <c r="G137" s="323">
        <v>2904</v>
      </c>
      <c r="H137" s="34" t="s">
        <v>105</v>
      </c>
      <c r="I137" s="34" t="s">
        <v>0</v>
      </c>
      <c r="J137" s="36">
        <v>1452</v>
      </c>
      <c r="K137" s="30">
        <v>145200000</v>
      </c>
      <c r="L137" s="30">
        <v>142670294.69407994</v>
      </c>
      <c r="M137" s="30">
        <v>58825509.100440606</v>
      </c>
      <c r="N137" s="54">
        <f>SUM(K137:M137)</f>
        <v>346695803.79452056</v>
      </c>
    </row>
    <row r="138" spans="1:15" ht="22.5" customHeight="1">
      <c r="B138" s="307"/>
      <c r="C138" s="283"/>
      <c r="D138" s="307"/>
      <c r="E138" s="28" t="s">
        <v>106</v>
      </c>
      <c r="F138" s="28"/>
      <c r="G138" s="324"/>
      <c r="H138" s="34" t="s">
        <v>464</v>
      </c>
      <c r="I138" s="34" t="s">
        <v>7</v>
      </c>
      <c r="J138" s="36">
        <v>1452</v>
      </c>
      <c r="K138" s="30">
        <v>145200000</v>
      </c>
      <c r="L138" s="30">
        <v>156495963.88772601</v>
      </c>
      <c r="M138" s="30">
        <v>73557973.112273976</v>
      </c>
      <c r="N138" s="54">
        <f>SUM(K138:M138)</f>
        <v>375253937</v>
      </c>
    </row>
    <row r="139" spans="1:15" s="1" customFormat="1" ht="12" thickBot="1">
      <c r="C139" s="4"/>
      <c r="G139" s="3"/>
      <c r="H139" s="3"/>
      <c r="I139" s="3"/>
      <c r="J139" s="3"/>
      <c r="K139" s="5"/>
      <c r="L139" s="5"/>
      <c r="M139" s="5"/>
      <c r="N139" s="5"/>
      <c r="O139" s="223"/>
    </row>
    <row r="140" spans="1:15" s="2" customFormat="1" ht="22.5" customHeight="1" thickBot="1">
      <c r="A140" s="1"/>
      <c r="C140" s="81"/>
      <c r="D140" s="308" t="s">
        <v>391</v>
      </c>
      <c r="E140" s="309"/>
      <c r="F140" s="69" t="s">
        <v>635</v>
      </c>
      <c r="G140" s="317" t="s">
        <v>4</v>
      </c>
      <c r="H140" s="318"/>
      <c r="I140" s="319"/>
      <c r="J140" s="69" t="s">
        <v>635</v>
      </c>
      <c r="K140" s="88">
        <f>SUM(K137:K139)</f>
        <v>290400000</v>
      </c>
      <c r="L140" s="88">
        <f>SUM(L137:L139)</f>
        <v>299166258.58180594</v>
      </c>
      <c r="M140" s="88">
        <f>SUM(M137:M139)</f>
        <v>132383482.21271458</v>
      </c>
      <c r="N140" s="88">
        <f>SUM(N137:N139)</f>
        <v>721949740.79452062</v>
      </c>
      <c r="O140" s="237"/>
    </row>
    <row r="141" spans="1:15" s="1" customFormat="1">
      <c r="C141" s="4"/>
      <c r="G141" s="3"/>
      <c r="K141" s="79"/>
      <c r="L141" s="86">
        <f>SUM(L140:M140)</f>
        <v>431549740.7945205</v>
      </c>
      <c r="M141" s="79"/>
      <c r="N141" s="79"/>
      <c r="O141" s="223"/>
    </row>
    <row r="142" spans="1:15" s="1" customFormat="1">
      <c r="C142" s="4"/>
      <c r="G142" s="3"/>
      <c r="K142" s="79"/>
      <c r="L142" s="86"/>
      <c r="M142" s="79"/>
      <c r="N142" s="79"/>
      <c r="O142" s="223"/>
    </row>
    <row r="143" spans="1:15" s="1" customFormat="1">
      <c r="C143" s="4"/>
      <c r="G143" s="3"/>
      <c r="K143" s="79"/>
      <c r="L143" s="86"/>
      <c r="M143" s="79"/>
      <c r="N143" s="79"/>
      <c r="O143" s="223"/>
    </row>
    <row r="144" spans="1:15" s="1" customFormat="1" ht="12" thickBot="1">
      <c r="C144" s="4"/>
      <c r="G144" s="3"/>
      <c r="K144" s="79"/>
      <c r="L144" s="79"/>
      <c r="M144" s="79"/>
      <c r="N144" s="79"/>
      <c r="O144" s="223"/>
    </row>
    <row r="145" spans="1:15" s="2" customFormat="1" ht="22.5" customHeight="1" thickBot="1">
      <c r="A145" s="1"/>
      <c r="C145" s="327" t="s">
        <v>700</v>
      </c>
      <c r="D145" s="328"/>
      <c r="E145" s="329"/>
      <c r="F145" s="1"/>
      <c r="G145" s="308" t="s">
        <v>447</v>
      </c>
      <c r="H145" s="320"/>
      <c r="I145" s="309"/>
      <c r="J145" s="69" t="s">
        <v>635</v>
      </c>
      <c r="K145" s="88">
        <f>SUM(K8+K40+K84+K95+K109+K130+K140)</f>
        <v>5246787457.3717213</v>
      </c>
      <c r="L145" s="88">
        <f>SUM(L8+L40+L84+L95+L109+L130+L140)</f>
        <v>3417410918.4745207</v>
      </c>
      <c r="M145" s="88">
        <f>SUM(M8+M40+M84+M95+M109+M130+M140)</f>
        <v>1975895304.6563485</v>
      </c>
      <c r="N145" s="88">
        <f>SUM(K145+L146)</f>
        <v>10640093680.50259</v>
      </c>
      <c r="O145" s="223"/>
    </row>
    <row r="146" spans="1:15" ht="22.5" customHeight="1" thickBot="1">
      <c r="C146" s="330"/>
      <c r="D146" s="331"/>
      <c r="E146" s="332"/>
      <c r="F146" s="1"/>
      <c r="G146" s="308" t="s">
        <v>492</v>
      </c>
      <c r="H146" s="320"/>
      <c r="I146" s="309"/>
      <c r="J146" s="288" t="s">
        <v>635</v>
      </c>
      <c r="K146" s="289"/>
      <c r="L146" s="90">
        <f>SUM(L145+M145)</f>
        <v>5393306223.1308689</v>
      </c>
      <c r="M146" s="91"/>
      <c r="N146" s="89" t="s">
        <v>531</v>
      </c>
    </row>
    <row r="147" spans="1:15" ht="14.25" customHeight="1"/>
    <row r="148" spans="1:15"/>
    <row r="149" spans="1:15" hidden="1"/>
    <row r="150" spans="1:15" hidden="1">
      <c r="H150" s="11" t="s">
        <v>509</v>
      </c>
    </row>
    <row r="151" spans="1:15" hidden="1"/>
    <row r="152" spans="1:15" hidden="1"/>
    <row r="153" spans="1:15" hidden="1"/>
    <row r="154" spans="1:15" hidden="1"/>
    <row r="155" spans="1:15" hidden="1"/>
    <row r="156" spans="1:15" hidden="1"/>
    <row r="157" spans="1:15" hidden="1"/>
    <row r="158" spans="1:15" hidden="1"/>
    <row r="159" spans="1:15" hidden="1"/>
    <row r="160" spans="1:15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</sheetData>
  <sortState ref="B50:AC101">
    <sortCondition ref="C49"/>
  </sortState>
  <mergeCells count="123">
    <mergeCell ref="G95:I95"/>
    <mergeCell ref="D74:D75"/>
    <mergeCell ref="B90:F90"/>
    <mergeCell ref="B91:B93"/>
    <mergeCell ref="D67:D68"/>
    <mergeCell ref="G91:G93"/>
    <mergeCell ref="G65:G66"/>
    <mergeCell ref="G122:G125"/>
    <mergeCell ref="B136:F136"/>
    <mergeCell ref="C118:C119"/>
    <mergeCell ref="B118:B119"/>
    <mergeCell ref="C120:C121"/>
    <mergeCell ref="B120:B121"/>
    <mergeCell ref="D120:D121"/>
    <mergeCell ref="G120:G121"/>
    <mergeCell ref="C116:C117"/>
    <mergeCell ref="B116:B117"/>
    <mergeCell ref="D116:D117"/>
    <mergeCell ref="G116:G117"/>
    <mergeCell ref="G118:G119"/>
    <mergeCell ref="D118:D119"/>
    <mergeCell ref="D130:E130"/>
    <mergeCell ref="G127:G128"/>
    <mergeCell ref="C127:C128"/>
    <mergeCell ref="H5:I5"/>
    <mergeCell ref="D8:E8"/>
    <mergeCell ref="G8:I8"/>
    <mergeCell ref="G23:G25"/>
    <mergeCell ref="D23:D25"/>
    <mergeCell ref="H14:I14"/>
    <mergeCell ref="B27:B28"/>
    <mergeCell ref="D27:D28"/>
    <mergeCell ref="G27:G28"/>
    <mergeCell ref="C15:C16"/>
    <mergeCell ref="B15:B16"/>
    <mergeCell ref="D15:D16"/>
    <mergeCell ref="G15:G16"/>
    <mergeCell ref="G20:G21"/>
    <mergeCell ref="B5:F5"/>
    <mergeCell ref="B14:F14"/>
    <mergeCell ref="C20:C21"/>
    <mergeCell ref="J146:K146"/>
    <mergeCell ref="C145:E146"/>
    <mergeCell ref="C137:C138"/>
    <mergeCell ref="H136:I136"/>
    <mergeCell ref="G49:G50"/>
    <mergeCell ref="C47:C48"/>
    <mergeCell ref="B47:B48"/>
    <mergeCell ref="D47:D48"/>
    <mergeCell ref="B63:B64"/>
    <mergeCell ref="C63:C64"/>
    <mergeCell ref="D63:D64"/>
    <mergeCell ref="G78:G79"/>
    <mergeCell ref="G47:G48"/>
    <mergeCell ref="C74:C75"/>
    <mergeCell ref="B49:B50"/>
    <mergeCell ref="G109:I109"/>
    <mergeCell ref="H101:I101"/>
    <mergeCell ref="C65:C66"/>
    <mergeCell ref="C91:C93"/>
    <mergeCell ref="G146:I146"/>
    <mergeCell ref="H115:I115"/>
    <mergeCell ref="C80:C81"/>
    <mergeCell ref="G80:G81"/>
    <mergeCell ref="D91:D93"/>
    <mergeCell ref="G40:I40"/>
    <mergeCell ref="G53:G54"/>
    <mergeCell ref="G37:G38"/>
    <mergeCell ref="H46:I46"/>
    <mergeCell ref="C37:C38"/>
    <mergeCell ref="B37:B38"/>
    <mergeCell ref="C49:C50"/>
    <mergeCell ref="B53:B54"/>
    <mergeCell ref="D53:D54"/>
    <mergeCell ref="C53:C54"/>
    <mergeCell ref="B46:F46"/>
    <mergeCell ref="D140:E140"/>
    <mergeCell ref="G130:I130"/>
    <mergeCell ref="G140:I140"/>
    <mergeCell ref="G145:I145"/>
    <mergeCell ref="G74:G75"/>
    <mergeCell ref="G67:G68"/>
    <mergeCell ref="G63:G64"/>
    <mergeCell ref="D72:D73"/>
    <mergeCell ref="H90:I90"/>
    <mergeCell ref="D80:D81"/>
    <mergeCell ref="B115:F115"/>
    <mergeCell ref="C78:C79"/>
    <mergeCell ref="B78:B79"/>
    <mergeCell ref="D78:D79"/>
    <mergeCell ref="B70:B71"/>
    <mergeCell ref="C72:C73"/>
    <mergeCell ref="G84:I84"/>
    <mergeCell ref="B72:B73"/>
    <mergeCell ref="G137:G138"/>
    <mergeCell ref="B67:B68"/>
    <mergeCell ref="B74:B75"/>
    <mergeCell ref="B65:B66"/>
    <mergeCell ref="D65:D66"/>
    <mergeCell ref="D84:E84"/>
    <mergeCell ref="D33:D36"/>
    <mergeCell ref="D37:D38"/>
    <mergeCell ref="D70:D71"/>
    <mergeCell ref="B137:B138"/>
    <mergeCell ref="D137:D138"/>
    <mergeCell ref="D20:D21"/>
    <mergeCell ref="D40:E40"/>
    <mergeCell ref="C33:C36"/>
    <mergeCell ref="B101:F101"/>
    <mergeCell ref="B80:B81"/>
    <mergeCell ref="C67:C68"/>
    <mergeCell ref="C70:C71"/>
    <mergeCell ref="D122:D125"/>
    <mergeCell ref="C23:C25"/>
    <mergeCell ref="B23:B25"/>
    <mergeCell ref="C27:C28"/>
    <mergeCell ref="B20:B21"/>
    <mergeCell ref="B33:B36"/>
    <mergeCell ref="D95:E95"/>
    <mergeCell ref="D109:E109"/>
    <mergeCell ref="B127:B128"/>
    <mergeCell ref="C122:C125"/>
    <mergeCell ref="B122:B125"/>
  </mergeCells>
  <dataValidations count="2">
    <dataValidation type="custom" allowBlank="1" showInputMessage="1" showErrorMessage="1" sqref="J145:N146 K140:N141 K130:N131 K84:N85 K40:N41 K8:N9 K95:N96 K109:N110">
      <formula1>" "</formula1>
    </dataValidation>
    <dataValidation allowBlank="1" showInputMessage="1" showErrorMessage="1" prompt="V-66 is in cane also, as chadha sugar, FR/closed" sqref="E116"/>
  </dataValidations>
  <pageMargins left="0.7" right="0.7" top="0.75" bottom="0.75" header="0.3" footer="0.3"/>
  <pageSetup scale="69" orientation="landscape" r:id="rId1"/>
  <rowBreaks count="2" manualBreakCount="2">
    <brk id="71" max="16383" man="1"/>
    <brk id="1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>
    <tabColor theme="9" tint="0.59999389629810485"/>
  </sheetPr>
  <dimension ref="A1:WWF177"/>
  <sheetViews>
    <sheetView showGridLines="0" workbookViewId="0">
      <pane ySplit="5" topLeftCell="A9" activePane="bottomLeft" state="frozen"/>
      <selection pane="bottomLeft" activeCell="F18" sqref="F18"/>
    </sheetView>
  </sheetViews>
  <sheetFormatPr defaultColWidth="0" defaultRowHeight="11.25" zeroHeight="1"/>
  <cols>
    <col min="1" max="1" width="3" style="83" customWidth="1"/>
    <col min="2" max="2" width="4.28515625" style="11" customWidth="1"/>
    <col min="3" max="3" width="50.5703125" style="14" customWidth="1"/>
    <col min="4" max="4" width="6.7109375" style="11" hidden="1" customWidth="1"/>
    <col min="5" max="5" width="10.28515625" style="11" bestFit="1" customWidth="1"/>
    <col min="6" max="6" width="6.7109375" style="11" customWidth="1"/>
    <col min="7" max="7" width="6.7109375" style="11" hidden="1" customWidth="1"/>
    <col min="8" max="8" width="12" style="15" customWidth="1"/>
    <col min="9" max="9" width="11" style="11" customWidth="1"/>
    <col min="10" max="10" width="7.42578125" style="11" customWidth="1"/>
    <col min="11" max="11" width="9.7109375" style="11" customWidth="1"/>
    <col min="12" max="12" width="15" style="17" bestFit="1" customWidth="1"/>
    <col min="13" max="13" width="14.85546875" style="17" bestFit="1" customWidth="1"/>
    <col min="14" max="14" width="13.28515625" style="17" bestFit="1" customWidth="1"/>
    <col min="15" max="15" width="15" style="17" bestFit="1" customWidth="1"/>
    <col min="16" max="16" width="4.7109375" style="223" customWidth="1"/>
    <col min="17" max="259" width="9.140625" style="11" hidden="1"/>
    <col min="260" max="260" width="4.28515625" style="11" hidden="1"/>
    <col min="261" max="261" width="34.7109375" style="11" hidden="1"/>
    <col min="262" max="262" width="13.140625" style="11" hidden="1"/>
    <col min="263" max="263" width="6.7109375" style="11" hidden="1"/>
    <col min="264" max="264" width="10" style="11" hidden="1"/>
    <col min="265" max="265" width="11" style="11" hidden="1"/>
    <col min="266" max="266" width="4.5703125" style="11" hidden="1"/>
    <col min="267" max="267" width="9.7109375" style="11" hidden="1"/>
    <col min="268" max="268" width="13" style="11" hidden="1"/>
    <col min="269" max="269" width="12" style="11" hidden="1"/>
    <col min="270" max="270" width="11.7109375" style="11" hidden="1"/>
    <col min="271" max="271" width="13.140625" style="11" hidden="1"/>
    <col min="272" max="515" width="9.140625" style="11" hidden="1"/>
    <col min="516" max="516" width="4.28515625" style="11" hidden="1"/>
    <col min="517" max="517" width="34.7109375" style="11" hidden="1"/>
    <col min="518" max="518" width="13.140625" style="11" hidden="1"/>
    <col min="519" max="519" width="6.7109375" style="11" hidden="1"/>
    <col min="520" max="520" width="10" style="11" hidden="1"/>
    <col min="521" max="521" width="11" style="11" hidden="1"/>
    <col min="522" max="522" width="4.5703125" style="11" hidden="1"/>
    <col min="523" max="523" width="9.7109375" style="11" hidden="1"/>
    <col min="524" max="524" width="13" style="11" hidden="1"/>
    <col min="525" max="525" width="12" style="11" hidden="1"/>
    <col min="526" max="526" width="11.7109375" style="11" hidden="1"/>
    <col min="527" max="527" width="13.140625" style="11" hidden="1"/>
    <col min="528" max="771" width="9.140625" style="11" hidden="1"/>
    <col min="772" max="772" width="4.28515625" style="11" hidden="1"/>
    <col min="773" max="773" width="34.7109375" style="11" hidden="1"/>
    <col min="774" max="774" width="13.140625" style="11" hidden="1"/>
    <col min="775" max="775" width="6.7109375" style="11" hidden="1"/>
    <col min="776" max="776" width="10" style="11" hidden="1"/>
    <col min="777" max="777" width="11" style="11" hidden="1"/>
    <col min="778" max="778" width="4.5703125" style="11" hidden="1"/>
    <col min="779" max="779" width="9.7109375" style="11" hidden="1"/>
    <col min="780" max="780" width="13" style="11" hidden="1"/>
    <col min="781" max="781" width="12" style="11" hidden="1"/>
    <col min="782" max="782" width="11.7109375" style="11" hidden="1"/>
    <col min="783" max="783" width="13.140625" style="11" hidden="1"/>
    <col min="784" max="1027" width="9.140625" style="11" hidden="1"/>
    <col min="1028" max="1028" width="4.28515625" style="11" hidden="1"/>
    <col min="1029" max="1029" width="34.7109375" style="11" hidden="1"/>
    <col min="1030" max="1030" width="13.140625" style="11" hidden="1"/>
    <col min="1031" max="1031" width="6.7109375" style="11" hidden="1"/>
    <col min="1032" max="1032" width="10" style="11" hidden="1"/>
    <col min="1033" max="1033" width="11" style="11" hidden="1"/>
    <col min="1034" max="1034" width="4.5703125" style="11" hidden="1"/>
    <col min="1035" max="1035" width="9.7109375" style="11" hidden="1"/>
    <col min="1036" max="1036" width="13" style="11" hidden="1"/>
    <col min="1037" max="1037" width="12" style="11" hidden="1"/>
    <col min="1038" max="1038" width="11.7109375" style="11" hidden="1"/>
    <col min="1039" max="1039" width="13.140625" style="11" hidden="1"/>
    <col min="1040" max="1283" width="9.140625" style="11" hidden="1"/>
    <col min="1284" max="1284" width="4.28515625" style="11" hidden="1"/>
    <col min="1285" max="1285" width="34.7109375" style="11" hidden="1"/>
    <col min="1286" max="1286" width="13.140625" style="11" hidden="1"/>
    <col min="1287" max="1287" width="6.7109375" style="11" hidden="1"/>
    <col min="1288" max="1288" width="10" style="11" hidden="1"/>
    <col min="1289" max="1289" width="11" style="11" hidden="1"/>
    <col min="1290" max="1290" width="4.5703125" style="11" hidden="1"/>
    <col min="1291" max="1291" width="9.7109375" style="11" hidden="1"/>
    <col min="1292" max="1292" width="13" style="11" hidden="1"/>
    <col min="1293" max="1293" width="12" style="11" hidden="1"/>
    <col min="1294" max="1294" width="11.7109375" style="11" hidden="1"/>
    <col min="1295" max="1295" width="13.140625" style="11" hidden="1"/>
    <col min="1296" max="1539" width="9.140625" style="11" hidden="1"/>
    <col min="1540" max="1540" width="4.28515625" style="11" hidden="1"/>
    <col min="1541" max="1541" width="34.7109375" style="11" hidden="1"/>
    <col min="1542" max="1542" width="13.140625" style="11" hidden="1"/>
    <col min="1543" max="1543" width="6.7109375" style="11" hidden="1"/>
    <col min="1544" max="1544" width="10" style="11" hidden="1"/>
    <col min="1545" max="1545" width="11" style="11" hidden="1"/>
    <col min="1546" max="1546" width="4.5703125" style="11" hidden="1"/>
    <col min="1547" max="1547" width="9.7109375" style="11" hidden="1"/>
    <col min="1548" max="1548" width="13" style="11" hidden="1"/>
    <col min="1549" max="1549" width="12" style="11" hidden="1"/>
    <col min="1550" max="1550" width="11.7109375" style="11" hidden="1"/>
    <col min="1551" max="1551" width="13.140625" style="11" hidden="1"/>
    <col min="1552" max="1795" width="9.140625" style="11" hidden="1"/>
    <col min="1796" max="1796" width="4.28515625" style="11" hidden="1"/>
    <col min="1797" max="1797" width="34.7109375" style="11" hidden="1"/>
    <col min="1798" max="1798" width="13.140625" style="11" hidden="1"/>
    <col min="1799" max="1799" width="6.7109375" style="11" hidden="1"/>
    <col min="1800" max="1800" width="10" style="11" hidden="1"/>
    <col min="1801" max="1801" width="11" style="11" hidden="1"/>
    <col min="1802" max="1802" width="4.5703125" style="11" hidden="1"/>
    <col min="1803" max="1803" width="9.7109375" style="11" hidden="1"/>
    <col min="1804" max="1804" width="13" style="11" hidden="1"/>
    <col min="1805" max="1805" width="12" style="11" hidden="1"/>
    <col min="1806" max="1806" width="11.7109375" style="11" hidden="1"/>
    <col min="1807" max="1807" width="13.140625" style="11" hidden="1"/>
    <col min="1808" max="2051" width="9.140625" style="11" hidden="1"/>
    <col min="2052" max="2052" width="4.28515625" style="11" hidden="1"/>
    <col min="2053" max="2053" width="34.7109375" style="11" hidden="1"/>
    <col min="2054" max="2054" width="13.140625" style="11" hidden="1"/>
    <col min="2055" max="2055" width="6.7109375" style="11" hidden="1"/>
    <col min="2056" max="2056" width="10" style="11" hidden="1"/>
    <col min="2057" max="2057" width="11" style="11" hidden="1"/>
    <col min="2058" max="2058" width="4.5703125" style="11" hidden="1"/>
    <col min="2059" max="2059" width="9.7109375" style="11" hidden="1"/>
    <col min="2060" max="2060" width="13" style="11" hidden="1"/>
    <col min="2061" max="2061" width="12" style="11" hidden="1"/>
    <col min="2062" max="2062" width="11.7109375" style="11" hidden="1"/>
    <col min="2063" max="2063" width="13.140625" style="11" hidden="1"/>
    <col min="2064" max="2307" width="9.140625" style="11" hidden="1"/>
    <col min="2308" max="2308" width="4.28515625" style="11" hidden="1"/>
    <col min="2309" max="2309" width="34.7109375" style="11" hidden="1"/>
    <col min="2310" max="2310" width="13.140625" style="11" hidden="1"/>
    <col min="2311" max="2311" width="6.7109375" style="11" hidden="1"/>
    <col min="2312" max="2312" width="10" style="11" hidden="1"/>
    <col min="2313" max="2313" width="11" style="11" hidden="1"/>
    <col min="2314" max="2314" width="4.5703125" style="11" hidden="1"/>
    <col min="2315" max="2315" width="9.7109375" style="11" hidden="1"/>
    <col min="2316" max="2316" width="13" style="11" hidden="1"/>
    <col min="2317" max="2317" width="12" style="11" hidden="1"/>
    <col min="2318" max="2318" width="11.7109375" style="11" hidden="1"/>
    <col min="2319" max="2319" width="13.140625" style="11" hidden="1"/>
    <col min="2320" max="2563" width="9.140625" style="11" hidden="1"/>
    <col min="2564" max="2564" width="4.28515625" style="11" hidden="1"/>
    <col min="2565" max="2565" width="34.7109375" style="11" hidden="1"/>
    <col min="2566" max="2566" width="13.140625" style="11" hidden="1"/>
    <col min="2567" max="2567" width="6.7109375" style="11" hidden="1"/>
    <col min="2568" max="2568" width="10" style="11" hidden="1"/>
    <col min="2569" max="2569" width="11" style="11" hidden="1"/>
    <col min="2570" max="2570" width="4.5703125" style="11" hidden="1"/>
    <col min="2571" max="2571" width="9.7109375" style="11" hidden="1"/>
    <col min="2572" max="2572" width="13" style="11" hidden="1"/>
    <col min="2573" max="2573" width="12" style="11" hidden="1"/>
    <col min="2574" max="2574" width="11.7109375" style="11" hidden="1"/>
    <col min="2575" max="2575" width="13.140625" style="11" hidden="1"/>
    <col min="2576" max="2819" width="9.140625" style="11" hidden="1"/>
    <col min="2820" max="2820" width="4.28515625" style="11" hidden="1"/>
    <col min="2821" max="2821" width="34.7109375" style="11" hidden="1"/>
    <col min="2822" max="2822" width="13.140625" style="11" hidden="1"/>
    <col min="2823" max="2823" width="6.7109375" style="11" hidden="1"/>
    <col min="2824" max="2824" width="10" style="11" hidden="1"/>
    <col min="2825" max="2825" width="11" style="11" hidden="1"/>
    <col min="2826" max="2826" width="4.5703125" style="11" hidden="1"/>
    <col min="2827" max="2827" width="9.7109375" style="11" hidden="1"/>
    <col min="2828" max="2828" width="13" style="11" hidden="1"/>
    <col min="2829" max="2829" width="12" style="11" hidden="1"/>
    <col min="2830" max="2830" width="11.7109375" style="11" hidden="1"/>
    <col min="2831" max="2831" width="13.140625" style="11" hidden="1"/>
    <col min="2832" max="3075" width="9.140625" style="11" hidden="1"/>
    <col min="3076" max="3076" width="4.28515625" style="11" hidden="1"/>
    <col min="3077" max="3077" width="34.7109375" style="11" hidden="1"/>
    <col min="3078" max="3078" width="13.140625" style="11" hidden="1"/>
    <col min="3079" max="3079" width="6.7109375" style="11" hidden="1"/>
    <col min="3080" max="3080" width="10" style="11" hidden="1"/>
    <col min="3081" max="3081" width="11" style="11" hidden="1"/>
    <col min="3082" max="3082" width="4.5703125" style="11" hidden="1"/>
    <col min="3083" max="3083" width="9.7109375" style="11" hidden="1"/>
    <col min="3084" max="3084" width="13" style="11" hidden="1"/>
    <col min="3085" max="3085" width="12" style="11" hidden="1"/>
    <col min="3086" max="3086" width="11.7109375" style="11" hidden="1"/>
    <col min="3087" max="3087" width="13.140625" style="11" hidden="1"/>
    <col min="3088" max="3331" width="9.140625" style="11" hidden="1"/>
    <col min="3332" max="3332" width="4.28515625" style="11" hidden="1"/>
    <col min="3333" max="3333" width="34.7109375" style="11" hidden="1"/>
    <col min="3334" max="3334" width="13.140625" style="11" hidden="1"/>
    <col min="3335" max="3335" width="6.7109375" style="11" hidden="1"/>
    <col min="3336" max="3336" width="10" style="11" hidden="1"/>
    <col min="3337" max="3337" width="11" style="11" hidden="1"/>
    <col min="3338" max="3338" width="4.5703125" style="11" hidden="1"/>
    <col min="3339" max="3339" width="9.7109375" style="11" hidden="1"/>
    <col min="3340" max="3340" width="13" style="11" hidden="1"/>
    <col min="3341" max="3341" width="12" style="11" hidden="1"/>
    <col min="3342" max="3342" width="11.7109375" style="11" hidden="1"/>
    <col min="3343" max="3343" width="13.140625" style="11" hidden="1"/>
    <col min="3344" max="3587" width="9.140625" style="11" hidden="1"/>
    <col min="3588" max="3588" width="4.28515625" style="11" hidden="1"/>
    <col min="3589" max="3589" width="34.7109375" style="11" hidden="1"/>
    <col min="3590" max="3590" width="13.140625" style="11" hidden="1"/>
    <col min="3591" max="3591" width="6.7109375" style="11" hidden="1"/>
    <col min="3592" max="3592" width="10" style="11" hidden="1"/>
    <col min="3593" max="3593" width="11" style="11" hidden="1"/>
    <col min="3594" max="3594" width="4.5703125" style="11" hidden="1"/>
    <col min="3595" max="3595" width="9.7109375" style="11" hidden="1"/>
    <col min="3596" max="3596" width="13" style="11" hidden="1"/>
    <col min="3597" max="3597" width="12" style="11" hidden="1"/>
    <col min="3598" max="3598" width="11.7109375" style="11" hidden="1"/>
    <col min="3599" max="3599" width="13.140625" style="11" hidden="1"/>
    <col min="3600" max="3843" width="9.140625" style="11" hidden="1"/>
    <col min="3844" max="3844" width="4.28515625" style="11" hidden="1"/>
    <col min="3845" max="3845" width="34.7109375" style="11" hidden="1"/>
    <col min="3846" max="3846" width="13.140625" style="11" hidden="1"/>
    <col min="3847" max="3847" width="6.7109375" style="11" hidden="1"/>
    <col min="3848" max="3848" width="10" style="11" hidden="1"/>
    <col min="3849" max="3849" width="11" style="11" hidden="1"/>
    <col min="3850" max="3850" width="4.5703125" style="11" hidden="1"/>
    <col min="3851" max="3851" width="9.7109375" style="11" hidden="1"/>
    <col min="3852" max="3852" width="13" style="11" hidden="1"/>
    <col min="3853" max="3853" width="12" style="11" hidden="1"/>
    <col min="3854" max="3854" width="11.7109375" style="11" hidden="1"/>
    <col min="3855" max="3855" width="13.140625" style="11" hidden="1"/>
    <col min="3856" max="4099" width="9.140625" style="11" hidden="1"/>
    <col min="4100" max="4100" width="4.28515625" style="11" hidden="1"/>
    <col min="4101" max="4101" width="34.7109375" style="11" hidden="1"/>
    <col min="4102" max="4102" width="13.140625" style="11" hidden="1"/>
    <col min="4103" max="4103" width="6.7109375" style="11" hidden="1"/>
    <col min="4104" max="4104" width="10" style="11" hidden="1"/>
    <col min="4105" max="4105" width="11" style="11" hidden="1"/>
    <col min="4106" max="4106" width="4.5703125" style="11" hidden="1"/>
    <col min="4107" max="4107" width="9.7109375" style="11" hidden="1"/>
    <col min="4108" max="4108" width="13" style="11" hidden="1"/>
    <col min="4109" max="4109" width="12" style="11" hidden="1"/>
    <col min="4110" max="4110" width="11.7109375" style="11" hidden="1"/>
    <col min="4111" max="4111" width="13.140625" style="11" hidden="1"/>
    <col min="4112" max="4355" width="9.140625" style="11" hidden="1"/>
    <col min="4356" max="4356" width="4.28515625" style="11" hidden="1"/>
    <col min="4357" max="4357" width="34.7109375" style="11" hidden="1"/>
    <col min="4358" max="4358" width="13.140625" style="11" hidden="1"/>
    <col min="4359" max="4359" width="6.7109375" style="11" hidden="1"/>
    <col min="4360" max="4360" width="10" style="11" hidden="1"/>
    <col min="4361" max="4361" width="11" style="11" hidden="1"/>
    <col min="4362" max="4362" width="4.5703125" style="11" hidden="1"/>
    <col min="4363" max="4363" width="9.7109375" style="11" hidden="1"/>
    <col min="4364" max="4364" width="13" style="11" hidden="1"/>
    <col min="4365" max="4365" width="12" style="11" hidden="1"/>
    <col min="4366" max="4366" width="11.7109375" style="11" hidden="1"/>
    <col min="4367" max="4367" width="13.140625" style="11" hidden="1"/>
    <col min="4368" max="4611" width="9.140625" style="11" hidden="1"/>
    <col min="4612" max="4612" width="4.28515625" style="11" hidden="1"/>
    <col min="4613" max="4613" width="34.7109375" style="11" hidden="1"/>
    <col min="4614" max="4614" width="13.140625" style="11" hidden="1"/>
    <col min="4615" max="4615" width="6.7109375" style="11" hidden="1"/>
    <col min="4616" max="4616" width="10" style="11" hidden="1"/>
    <col min="4617" max="4617" width="11" style="11" hidden="1"/>
    <col min="4618" max="4618" width="4.5703125" style="11" hidden="1"/>
    <col min="4619" max="4619" width="9.7109375" style="11" hidden="1"/>
    <col min="4620" max="4620" width="13" style="11" hidden="1"/>
    <col min="4621" max="4621" width="12" style="11" hidden="1"/>
    <col min="4622" max="4622" width="11.7109375" style="11" hidden="1"/>
    <col min="4623" max="4623" width="13.140625" style="11" hidden="1"/>
    <col min="4624" max="4867" width="9.140625" style="11" hidden="1"/>
    <col min="4868" max="4868" width="4.28515625" style="11" hidden="1"/>
    <col min="4869" max="4869" width="34.7109375" style="11" hidden="1"/>
    <col min="4870" max="4870" width="13.140625" style="11" hidden="1"/>
    <col min="4871" max="4871" width="6.7109375" style="11" hidden="1"/>
    <col min="4872" max="4872" width="10" style="11" hidden="1"/>
    <col min="4873" max="4873" width="11" style="11" hidden="1"/>
    <col min="4874" max="4874" width="4.5703125" style="11" hidden="1"/>
    <col min="4875" max="4875" width="9.7109375" style="11" hidden="1"/>
    <col min="4876" max="4876" width="13" style="11" hidden="1"/>
    <col min="4877" max="4877" width="12" style="11" hidden="1"/>
    <col min="4878" max="4878" width="11.7109375" style="11" hidden="1"/>
    <col min="4879" max="4879" width="13.140625" style="11" hidden="1"/>
    <col min="4880" max="5123" width="9.140625" style="11" hidden="1"/>
    <col min="5124" max="5124" width="4.28515625" style="11" hidden="1"/>
    <col min="5125" max="5125" width="34.7109375" style="11" hidden="1"/>
    <col min="5126" max="5126" width="13.140625" style="11" hidden="1"/>
    <col min="5127" max="5127" width="6.7109375" style="11" hidden="1"/>
    <col min="5128" max="5128" width="10" style="11" hidden="1"/>
    <col min="5129" max="5129" width="11" style="11" hidden="1"/>
    <col min="5130" max="5130" width="4.5703125" style="11" hidden="1"/>
    <col min="5131" max="5131" width="9.7109375" style="11" hidden="1"/>
    <col min="5132" max="5132" width="13" style="11" hidden="1"/>
    <col min="5133" max="5133" width="12" style="11" hidden="1"/>
    <col min="5134" max="5134" width="11.7109375" style="11" hidden="1"/>
    <col min="5135" max="5135" width="13.140625" style="11" hidden="1"/>
    <col min="5136" max="5379" width="9.140625" style="11" hidden="1"/>
    <col min="5380" max="5380" width="4.28515625" style="11" hidden="1"/>
    <col min="5381" max="5381" width="34.7109375" style="11" hidden="1"/>
    <col min="5382" max="5382" width="13.140625" style="11" hidden="1"/>
    <col min="5383" max="5383" width="6.7109375" style="11" hidden="1"/>
    <col min="5384" max="5384" width="10" style="11" hidden="1"/>
    <col min="5385" max="5385" width="11" style="11" hidden="1"/>
    <col min="5386" max="5386" width="4.5703125" style="11" hidden="1"/>
    <col min="5387" max="5387" width="9.7109375" style="11" hidden="1"/>
    <col min="5388" max="5388" width="13" style="11" hidden="1"/>
    <col min="5389" max="5389" width="12" style="11" hidden="1"/>
    <col min="5390" max="5390" width="11.7109375" style="11" hidden="1"/>
    <col min="5391" max="5391" width="13.140625" style="11" hidden="1"/>
    <col min="5392" max="5635" width="9.140625" style="11" hidden="1"/>
    <col min="5636" max="5636" width="4.28515625" style="11" hidden="1"/>
    <col min="5637" max="5637" width="34.7109375" style="11" hidden="1"/>
    <col min="5638" max="5638" width="13.140625" style="11" hidden="1"/>
    <col min="5639" max="5639" width="6.7109375" style="11" hidden="1"/>
    <col min="5640" max="5640" width="10" style="11" hidden="1"/>
    <col min="5641" max="5641" width="11" style="11" hidden="1"/>
    <col min="5642" max="5642" width="4.5703125" style="11" hidden="1"/>
    <col min="5643" max="5643" width="9.7109375" style="11" hidden="1"/>
    <col min="5644" max="5644" width="13" style="11" hidden="1"/>
    <col min="5645" max="5645" width="12" style="11" hidden="1"/>
    <col min="5646" max="5646" width="11.7109375" style="11" hidden="1"/>
    <col min="5647" max="5647" width="13.140625" style="11" hidden="1"/>
    <col min="5648" max="5891" width="9.140625" style="11" hidden="1"/>
    <col min="5892" max="5892" width="4.28515625" style="11" hidden="1"/>
    <col min="5893" max="5893" width="34.7109375" style="11" hidden="1"/>
    <col min="5894" max="5894" width="13.140625" style="11" hidden="1"/>
    <col min="5895" max="5895" width="6.7109375" style="11" hidden="1"/>
    <col min="5896" max="5896" width="10" style="11" hidden="1"/>
    <col min="5897" max="5897" width="11" style="11" hidden="1"/>
    <col min="5898" max="5898" width="4.5703125" style="11" hidden="1"/>
    <col min="5899" max="5899" width="9.7109375" style="11" hidden="1"/>
    <col min="5900" max="5900" width="13" style="11" hidden="1"/>
    <col min="5901" max="5901" width="12" style="11" hidden="1"/>
    <col min="5902" max="5902" width="11.7109375" style="11" hidden="1"/>
    <col min="5903" max="5903" width="13.140625" style="11" hidden="1"/>
    <col min="5904" max="6147" width="9.140625" style="11" hidden="1"/>
    <col min="6148" max="6148" width="4.28515625" style="11" hidden="1"/>
    <col min="6149" max="6149" width="34.7109375" style="11" hidden="1"/>
    <col min="6150" max="6150" width="13.140625" style="11" hidden="1"/>
    <col min="6151" max="6151" width="6.7109375" style="11" hidden="1"/>
    <col min="6152" max="6152" width="10" style="11" hidden="1"/>
    <col min="6153" max="6153" width="11" style="11" hidden="1"/>
    <col min="6154" max="6154" width="4.5703125" style="11" hidden="1"/>
    <col min="6155" max="6155" width="9.7109375" style="11" hidden="1"/>
    <col min="6156" max="6156" width="13" style="11" hidden="1"/>
    <col min="6157" max="6157" width="12" style="11" hidden="1"/>
    <col min="6158" max="6158" width="11.7109375" style="11" hidden="1"/>
    <col min="6159" max="6159" width="13.140625" style="11" hidden="1"/>
    <col min="6160" max="6403" width="9.140625" style="11" hidden="1"/>
    <col min="6404" max="6404" width="4.28515625" style="11" hidden="1"/>
    <col min="6405" max="6405" width="34.7109375" style="11" hidden="1"/>
    <col min="6406" max="6406" width="13.140625" style="11" hidden="1"/>
    <col min="6407" max="6407" width="6.7109375" style="11" hidden="1"/>
    <col min="6408" max="6408" width="10" style="11" hidden="1"/>
    <col min="6409" max="6409" width="11" style="11" hidden="1"/>
    <col min="6410" max="6410" width="4.5703125" style="11" hidden="1"/>
    <col min="6411" max="6411" width="9.7109375" style="11" hidden="1"/>
    <col min="6412" max="6412" width="13" style="11" hidden="1"/>
    <col min="6413" max="6413" width="12" style="11" hidden="1"/>
    <col min="6414" max="6414" width="11.7109375" style="11" hidden="1"/>
    <col min="6415" max="6415" width="13.140625" style="11" hidden="1"/>
    <col min="6416" max="6659" width="9.140625" style="11" hidden="1"/>
    <col min="6660" max="6660" width="4.28515625" style="11" hidden="1"/>
    <col min="6661" max="6661" width="34.7109375" style="11" hidden="1"/>
    <col min="6662" max="6662" width="13.140625" style="11" hidden="1"/>
    <col min="6663" max="6663" width="6.7109375" style="11" hidden="1"/>
    <col min="6664" max="6664" width="10" style="11" hidden="1"/>
    <col min="6665" max="6665" width="11" style="11" hidden="1"/>
    <col min="6666" max="6666" width="4.5703125" style="11" hidden="1"/>
    <col min="6667" max="6667" width="9.7109375" style="11" hidden="1"/>
    <col min="6668" max="6668" width="13" style="11" hidden="1"/>
    <col min="6669" max="6669" width="12" style="11" hidden="1"/>
    <col min="6670" max="6670" width="11.7109375" style="11" hidden="1"/>
    <col min="6671" max="6671" width="13.140625" style="11" hidden="1"/>
    <col min="6672" max="6915" width="9.140625" style="11" hidden="1"/>
    <col min="6916" max="6916" width="4.28515625" style="11" hidden="1"/>
    <col min="6917" max="6917" width="34.7109375" style="11" hidden="1"/>
    <col min="6918" max="6918" width="13.140625" style="11" hidden="1"/>
    <col min="6919" max="6919" width="6.7109375" style="11" hidden="1"/>
    <col min="6920" max="6920" width="10" style="11" hidden="1"/>
    <col min="6921" max="6921" width="11" style="11" hidden="1"/>
    <col min="6922" max="6922" width="4.5703125" style="11" hidden="1"/>
    <col min="6923" max="6923" width="9.7109375" style="11" hidden="1"/>
    <col min="6924" max="6924" width="13" style="11" hidden="1"/>
    <col min="6925" max="6925" width="12" style="11" hidden="1"/>
    <col min="6926" max="6926" width="11.7109375" style="11" hidden="1"/>
    <col min="6927" max="6927" width="13.140625" style="11" hidden="1"/>
    <col min="6928" max="7171" width="9.140625" style="11" hidden="1"/>
    <col min="7172" max="7172" width="4.28515625" style="11" hidden="1"/>
    <col min="7173" max="7173" width="34.7109375" style="11" hidden="1"/>
    <col min="7174" max="7174" width="13.140625" style="11" hidden="1"/>
    <col min="7175" max="7175" width="6.7109375" style="11" hidden="1"/>
    <col min="7176" max="7176" width="10" style="11" hidden="1"/>
    <col min="7177" max="7177" width="11" style="11" hidden="1"/>
    <col min="7178" max="7178" width="4.5703125" style="11" hidden="1"/>
    <col min="7179" max="7179" width="9.7109375" style="11" hidden="1"/>
    <col min="7180" max="7180" width="13" style="11" hidden="1"/>
    <col min="7181" max="7181" width="12" style="11" hidden="1"/>
    <col min="7182" max="7182" width="11.7109375" style="11" hidden="1"/>
    <col min="7183" max="7183" width="13.140625" style="11" hidden="1"/>
    <col min="7184" max="7427" width="9.140625" style="11" hidden="1"/>
    <col min="7428" max="7428" width="4.28515625" style="11" hidden="1"/>
    <col min="7429" max="7429" width="34.7109375" style="11" hidden="1"/>
    <col min="7430" max="7430" width="13.140625" style="11" hidden="1"/>
    <col min="7431" max="7431" width="6.7109375" style="11" hidden="1"/>
    <col min="7432" max="7432" width="10" style="11" hidden="1"/>
    <col min="7433" max="7433" width="11" style="11" hidden="1"/>
    <col min="7434" max="7434" width="4.5703125" style="11" hidden="1"/>
    <col min="7435" max="7435" width="9.7109375" style="11" hidden="1"/>
    <col min="7436" max="7436" width="13" style="11" hidden="1"/>
    <col min="7437" max="7437" width="12" style="11" hidden="1"/>
    <col min="7438" max="7438" width="11.7109375" style="11" hidden="1"/>
    <col min="7439" max="7439" width="13.140625" style="11" hidden="1"/>
    <col min="7440" max="7683" width="9.140625" style="11" hidden="1"/>
    <col min="7684" max="7684" width="4.28515625" style="11" hidden="1"/>
    <col min="7685" max="7685" width="34.7109375" style="11" hidden="1"/>
    <col min="7686" max="7686" width="13.140625" style="11" hidden="1"/>
    <col min="7687" max="7687" width="6.7109375" style="11" hidden="1"/>
    <col min="7688" max="7688" width="10" style="11" hidden="1"/>
    <col min="7689" max="7689" width="11" style="11" hidden="1"/>
    <col min="7690" max="7690" width="4.5703125" style="11" hidden="1"/>
    <col min="7691" max="7691" width="9.7109375" style="11" hidden="1"/>
    <col min="7692" max="7692" width="13" style="11" hidden="1"/>
    <col min="7693" max="7693" width="12" style="11" hidden="1"/>
    <col min="7694" max="7694" width="11.7109375" style="11" hidden="1"/>
    <col min="7695" max="7695" width="13.140625" style="11" hidden="1"/>
    <col min="7696" max="7939" width="9.140625" style="11" hidden="1"/>
    <col min="7940" max="7940" width="4.28515625" style="11" hidden="1"/>
    <col min="7941" max="7941" width="34.7109375" style="11" hidden="1"/>
    <col min="7942" max="7942" width="13.140625" style="11" hidden="1"/>
    <col min="7943" max="7943" width="6.7109375" style="11" hidden="1"/>
    <col min="7944" max="7944" width="10" style="11" hidden="1"/>
    <col min="7945" max="7945" width="11" style="11" hidden="1"/>
    <col min="7946" max="7946" width="4.5703125" style="11" hidden="1"/>
    <col min="7947" max="7947" width="9.7109375" style="11" hidden="1"/>
    <col min="7948" max="7948" width="13" style="11" hidden="1"/>
    <col min="7949" max="7949" width="12" style="11" hidden="1"/>
    <col min="7950" max="7950" width="11.7109375" style="11" hidden="1"/>
    <col min="7951" max="7951" width="13.140625" style="11" hidden="1"/>
    <col min="7952" max="8195" width="9.140625" style="11" hidden="1"/>
    <col min="8196" max="8196" width="4.28515625" style="11" hidden="1"/>
    <col min="8197" max="8197" width="34.7109375" style="11" hidden="1"/>
    <col min="8198" max="8198" width="13.140625" style="11" hidden="1"/>
    <col min="8199" max="8199" width="6.7109375" style="11" hidden="1"/>
    <col min="8200" max="8200" width="10" style="11" hidden="1"/>
    <col min="8201" max="8201" width="11" style="11" hidden="1"/>
    <col min="8202" max="8202" width="4.5703125" style="11" hidden="1"/>
    <col min="8203" max="8203" width="9.7109375" style="11" hidden="1"/>
    <col min="8204" max="8204" width="13" style="11" hidden="1"/>
    <col min="8205" max="8205" width="12" style="11" hidden="1"/>
    <col min="8206" max="8206" width="11.7109375" style="11" hidden="1"/>
    <col min="8207" max="8207" width="13.140625" style="11" hidden="1"/>
    <col min="8208" max="8451" width="9.140625" style="11" hidden="1"/>
    <col min="8452" max="8452" width="4.28515625" style="11" hidden="1"/>
    <col min="8453" max="8453" width="34.7109375" style="11" hidden="1"/>
    <col min="8454" max="8454" width="13.140625" style="11" hidden="1"/>
    <col min="8455" max="8455" width="6.7109375" style="11" hidden="1"/>
    <col min="8456" max="8456" width="10" style="11" hidden="1"/>
    <col min="8457" max="8457" width="11" style="11" hidden="1"/>
    <col min="8458" max="8458" width="4.5703125" style="11" hidden="1"/>
    <col min="8459" max="8459" width="9.7109375" style="11" hidden="1"/>
    <col min="8460" max="8460" width="13" style="11" hidden="1"/>
    <col min="8461" max="8461" width="12" style="11" hidden="1"/>
    <col min="8462" max="8462" width="11.7109375" style="11" hidden="1"/>
    <col min="8463" max="8463" width="13.140625" style="11" hidden="1"/>
    <col min="8464" max="8707" width="9.140625" style="11" hidden="1"/>
    <col min="8708" max="8708" width="4.28515625" style="11" hidden="1"/>
    <col min="8709" max="8709" width="34.7109375" style="11" hidden="1"/>
    <col min="8710" max="8710" width="13.140625" style="11" hidden="1"/>
    <col min="8711" max="8711" width="6.7109375" style="11" hidden="1"/>
    <col min="8712" max="8712" width="10" style="11" hidden="1"/>
    <col min="8713" max="8713" width="11" style="11" hidden="1"/>
    <col min="8714" max="8714" width="4.5703125" style="11" hidden="1"/>
    <col min="8715" max="8715" width="9.7109375" style="11" hidden="1"/>
    <col min="8716" max="8716" width="13" style="11" hidden="1"/>
    <col min="8717" max="8717" width="12" style="11" hidden="1"/>
    <col min="8718" max="8718" width="11.7109375" style="11" hidden="1"/>
    <col min="8719" max="8719" width="13.140625" style="11" hidden="1"/>
    <col min="8720" max="8963" width="9.140625" style="11" hidden="1"/>
    <col min="8964" max="8964" width="4.28515625" style="11" hidden="1"/>
    <col min="8965" max="8965" width="34.7109375" style="11" hidden="1"/>
    <col min="8966" max="8966" width="13.140625" style="11" hidden="1"/>
    <col min="8967" max="8967" width="6.7109375" style="11" hidden="1"/>
    <col min="8968" max="8968" width="10" style="11" hidden="1"/>
    <col min="8969" max="8969" width="11" style="11" hidden="1"/>
    <col min="8970" max="8970" width="4.5703125" style="11" hidden="1"/>
    <col min="8971" max="8971" width="9.7109375" style="11" hidden="1"/>
    <col min="8972" max="8972" width="13" style="11" hidden="1"/>
    <col min="8973" max="8973" width="12" style="11" hidden="1"/>
    <col min="8974" max="8974" width="11.7109375" style="11" hidden="1"/>
    <col min="8975" max="8975" width="13.140625" style="11" hidden="1"/>
    <col min="8976" max="9219" width="9.140625" style="11" hidden="1"/>
    <col min="9220" max="9220" width="4.28515625" style="11" hidden="1"/>
    <col min="9221" max="9221" width="34.7109375" style="11" hidden="1"/>
    <col min="9222" max="9222" width="13.140625" style="11" hidden="1"/>
    <col min="9223" max="9223" width="6.7109375" style="11" hidden="1"/>
    <col min="9224" max="9224" width="10" style="11" hidden="1"/>
    <col min="9225" max="9225" width="11" style="11" hidden="1"/>
    <col min="9226" max="9226" width="4.5703125" style="11" hidden="1"/>
    <col min="9227" max="9227" width="9.7109375" style="11" hidden="1"/>
    <col min="9228" max="9228" width="13" style="11" hidden="1"/>
    <col min="9229" max="9229" width="12" style="11" hidden="1"/>
    <col min="9230" max="9230" width="11.7109375" style="11" hidden="1"/>
    <col min="9231" max="9231" width="13.140625" style="11" hidden="1"/>
    <col min="9232" max="9475" width="9.140625" style="11" hidden="1"/>
    <col min="9476" max="9476" width="4.28515625" style="11" hidden="1"/>
    <col min="9477" max="9477" width="34.7109375" style="11" hidden="1"/>
    <col min="9478" max="9478" width="13.140625" style="11" hidden="1"/>
    <col min="9479" max="9479" width="6.7109375" style="11" hidden="1"/>
    <col min="9480" max="9480" width="10" style="11" hidden="1"/>
    <col min="9481" max="9481" width="11" style="11" hidden="1"/>
    <col min="9482" max="9482" width="4.5703125" style="11" hidden="1"/>
    <col min="9483" max="9483" width="9.7109375" style="11" hidden="1"/>
    <col min="9484" max="9484" width="13" style="11" hidden="1"/>
    <col min="9485" max="9485" width="12" style="11" hidden="1"/>
    <col min="9486" max="9486" width="11.7109375" style="11" hidden="1"/>
    <col min="9487" max="9487" width="13.140625" style="11" hidden="1"/>
    <col min="9488" max="9731" width="9.140625" style="11" hidden="1"/>
    <col min="9732" max="9732" width="4.28515625" style="11" hidden="1"/>
    <col min="9733" max="9733" width="34.7109375" style="11" hidden="1"/>
    <col min="9734" max="9734" width="13.140625" style="11" hidden="1"/>
    <col min="9735" max="9735" width="6.7109375" style="11" hidden="1"/>
    <col min="9736" max="9736" width="10" style="11" hidden="1"/>
    <col min="9737" max="9737" width="11" style="11" hidden="1"/>
    <col min="9738" max="9738" width="4.5703125" style="11" hidden="1"/>
    <col min="9739" max="9739" width="9.7109375" style="11" hidden="1"/>
    <col min="9740" max="9740" width="13" style="11" hidden="1"/>
    <col min="9741" max="9741" width="12" style="11" hidden="1"/>
    <col min="9742" max="9742" width="11.7109375" style="11" hidden="1"/>
    <col min="9743" max="9743" width="13.140625" style="11" hidden="1"/>
    <col min="9744" max="9987" width="9.140625" style="11" hidden="1"/>
    <col min="9988" max="9988" width="4.28515625" style="11" hidden="1"/>
    <col min="9989" max="9989" width="34.7109375" style="11" hidden="1"/>
    <col min="9990" max="9990" width="13.140625" style="11" hidden="1"/>
    <col min="9991" max="9991" width="6.7109375" style="11" hidden="1"/>
    <col min="9992" max="9992" width="10" style="11" hidden="1"/>
    <col min="9993" max="9993" width="11" style="11" hidden="1"/>
    <col min="9994" max="9994" width="4.5703125" style="11" hidden="1"/>
    <col min="9995" max="9995" width="9.7109375" style="11" hidden="1"/>
    <col min="9996" max="9996" width="13" style="11" hidden="1"/>
    <col min="9997" max="9997" width="12" style="11" hidden="1"/>
    <col min="9998" max="9998" width="11.7109375" style="11" hidden="1"/>
    <col min="9999" max="9999" width="13.140625" style="11" hidden="1"/>
    <col min="10000" max="10243" width="9.140625" style="11" hidden="1"/>
    <col min="10244" max="10244" width="4.28515625" style="11" hidden="1"/>
    <col min="10245" max="10245" width="34.7109375" style="11" hidden="1"/>
    <col min="10246" max="10246" width="13.140625" style="11" hidden="1"/>
    <col min="10247" max="10247" width="6.7109375" style="11" hidden="1"/>
    <col min="10248" max="10248" width="10" style="11" hidden="1"/>
    <col min="10249" max="10249" width="11" style="11" hidden="1"/>
    <col min="10250" max="10250" width="4.5703125" style="11" hidden="1"/>
    <col min="10251" max="10251" width="9.7109375" style="11" hidden="1"/>
    <col min="10252" max="10252" width="13" style="11" hidden="1"/>
    <col min="10253" max="10253" width="12" style="11" hidden="1"/>
    <col min="10254" max="10254" width="11.7109375" style="11" hidden="1"/>
    <col min="10255" max="10255" width="13.140625" style="11" hidden="1"/>
    <col min="10256" max="10499" width="9.140625" style="11" hidden="1"/>
    <col min="10500" max="10500" width="4.28515625" style="11" hidden="1"/>
    <col min="10501" max="10501" width="34.7109375" style="11" hidden="1"/>
    <col min="10502" max="10502" width="13.140625" style="11" hidden="1"/>
    <col min="10503" max="10503" width="6.7109375" style="11" hidden="1"/>
    <col min="10504" max="10504" width="10" style="11" hidden="1"/>
    <col min="10505" max="10505" width="11" style="11" hidden="1"/>
    <col min="10506" max="10506" width="4.5703125" style="11" hidden="1"/>
    <col min="10507" max="10507" width="9.7109375" style="11" hidden="1"/>
    <col min="10508" max="10508" width="13" style="11" hidden="1"/>
    <col min="10509" max="10509" width="12" style="11" hidden="1"/>
    <col min="10510" max="10510" width="11.7109375" style="11" hidden="1"/>
    <col min="10511" max="10511" width="13.140625" style="11" hidden="1"/>
    <col min="10512" max="10755" width="9.140625" style="11" hidden="1"/>
    <col min="10756" max="10756" width="4.28515625" style="11" hidden="1"/>
    <col min="10757" max="10757" width="34.7109375" style="11" hidden="1"/>
    <col min="10758" max="10758" width="13.140625" style="11" hidden="1"/>
    <col min="10759" max="10759" width="6.7109375" style="11" hidden="1"/>
    <col min="10760" max="10760" width="10" style="11" hidden="1"/>
    <col min="10761" max="10761" width="11" style="11" hidden="1"/>
    <col min="10762" max="10762" width="4.5703125" style="11" hidden="1"/>
    <col min="10763" max="10763" width="9.7109375" style="11" hidden="1"/>
    <col min="10764" max="10764" width="13" style="11" hidden="1"/>
    <col min="10765" max="10765" width="12" style="11" hidden="1"/>
    <col min="10766" max="10766" width="11.7109375" style="11" hidden="1"/>
    <col min="10767" max="10767" width="13.140625" style="11" hidden="1"/>
    <col min="10768" max="11011" width="9.140625" style="11" hidden="1"/>
    <col min="11012" max="11012" width="4.28515625" style="11" hidden="1"/>
    <col min="11013" max="11013" width="34.7109375" style="11" hidden="1"/>
    <col min="11014" max="11014" width="13.140625" style="11" hidden="1"/>
    <col min="11015" max="11015" width="6.7109375" style="11" hidden="1"/>
    <col min="11016" max="11016" width="10" style="11" hidden="1"/>
    <col min="11017" max="11017" width="11" style="11" hidden="1"/>
    <col min="11018" max="11018" width="4.5703125" style="11" hidden="1"/>
    <col min="11019" max="11019" width="9.7109375" style="11" hidden="1"/>
    <col min="11020" max="11020" width="13" style="11" hidden="1"/>
    <col min="11021" max="11021" width="12" style="11" hidden="1"/>
    <col min="11022" max="11022" width="11.7109375" style="11" hidden="1"/>
    <col min="11023" max="11023" width="13.140625" style="11" hidden="1"/>
    <col min="11024" max="11267" width="9.140625" style="11" hidden="1"/>
    <col min="11268" max="11268" width="4.28515625" style="11" hidden="1"/>
    <col min="11269" max="11269" width="34.7109375" style="11" hidden="1"/>
    <col min="11270" max="11270" width="13.140625" style="11" hidden="1"/>
    <col min="11271" max="11271" width="6.7109375" style="11" hidden="1"/>
    <col min="11272" max="11272" width="10" style="11" hidden="1"/>
    <col min="11273" max="11273" width="11" style="11" hidden="1"/>
    <col min="11274" max="11274" width="4.5703125" style="11" hidden="1"/>
    <col min="11275" max="11275" width="9.7109375" style="11" hidden="1"/>
    <col min="11276" max="11276" width="13" style="11" hidden="1"/>
    <col min="11277" max="11277" width="12" style="11" hidden="1"/>
    <col min="11278" max="11278" width="11.7109375" style="11" hidden="1"/>
    <col min="11279" max="11279" width="13.140625" style="11" hidden="1"/>
    <col min="11280" max="11523" width="9.140625" style="11" hidden="1"/>
    <col min="11524" max="11524" width="4.28515625" style="11" hidden="1"/>
    <col min="11525" max="11525" width="34.7109375" style="11" hidden="1"/>
    <col min="11526" max="11526" width="13.140625" style="11" hidden="1"/>
    <col min="11527" max="11527" width="6.7109375" style="11" hidden="1"/>
    <col min="11528" max="11528" width="10" style="11" hidden="1"/>
    <col min="11529" max="11529" width="11" style="11" hidden="1"/>
    <col min="11530" max="11530" width="4.5703125" style="11" hidden="1"/>
    <col min="11531" max="11531" width="9.7109375" style="11" hidden="1"/>
    <col min="11532" max="11532" width="13" style="11" hidden="1"/>
    <col min="11533" max="11533" width="12" style="11" hidden="1"/>
    <col min="11534" max="11534" width="11.7109375" style="11" hidden="1"/>
    <col min="11535" max="11535" width="13.140625" style="11" hidden="1"/>
    <col min="11536" max="11779" width="9.140625" style="11" hidden="1"/>
    <col min="11780" max="11780" width="4.28515625" style="11" hidden="1"/>
    <col min="11781" max="11781" width="34.7109375" style="11" hidden="1"/>
    <col min="11782" max="11782" width="13.140625" style="11" hidden="1"/>
    <col min="11783" max="11783" width="6.7109375" style="11" hidden="1"/>
    <col min="11784" max="11784" width="10" style="11" hidden="1"/>
    <col min="11785" max="11785" width="11" style="11" hidden="1"/>
    <col min="11786" max="11786" width="4.5703125" style="11" hidden="1"/>
    <col min="11787" max="11787" width="9.7109375" style="11" hidden="1"/>
    <col min="11788" max="11788" width="13" style="11" hidden="1"/>
    <col min="11789" max="11789" width="12" style="11" hidden="1"/>
    <col min="11790" max="11790" width="11.7109375" style="11" hidden="1"/>
    <col min="11791" max="11791" width="13.140625" style="11" hidden="1"/>
    <col min="11792" max="12035" width="9.140625" style="11" hidden="1"/>
    <col min="12036" max="12036" width="4.28515625" style="11" hidden="1"/>
    <col min="12037" max="12037" width="34.7109375" style="11" hidden="1"/>
    <col min="12038" max="12038" width="13.140625" style="11" hidden="1"/>
    <col min="12039" max="12039" width="6.7109375" style="11" hidden="1"/>
    <col min="12040" max="12040" width="10" style="11" hidden="1"/>
    <col min="12041" max="12041" width="11" style="11" hidden="1"/>
    <col min="12042" max="12042" width="4.5703125" style="11" hidden="1"/>
    <col min="12043" max="12043" width="9.7109375" style="11" hidden="1"/>
    <col min="12044" max="12044" width="13" style="11" hidden="1"/>
    <col min="12045" max="12045" width="12" style="11" hidden="1"/>
    <col min="12046" max="12046" width="11.7109375" style="11" hidden="1"/>
    <col min="12047" max="12047" width="13.140625" style="11" hidden="1"/>
    <col min="12048" max="12291" width="9.140625" style="11" hidden="1"/>
    <col min="12292" max="12292" width="4.28515625" style="11" hidden="1"/>
    <col min="12293" max="12293" width="34.7109375" style="11" hidden="1"/>
    <col min="12294" max="12294" width="13.140625" style="11" hidden="1"/>
    <col min="12295" max="12295" width="6.7109375" style="11" hidden="1"/>
    <col min="12296" max="12296" width="10" style="11" hidden="1"/>
    <col min="12297" max="12297" width="11" style="11" hidden="1"/>
    <col min="12298" max="12298" width="4.5703125" style="11" hidden="1"/>
    <col min="12299" max="12299" width="9.7109375" style="11" hidden="1"/>
    <col min="12300" max="12300" width="13" style="11" hidden="1"/>
    <col min="12301" max="12301" width="12" style="11" hidden="1"/>
    <col min="12302" max="12302" width="11.7109375" style="11" hidden="1"/>
    <col min="12303" max="12303" width="13.140625" style="11" hidden="1"/>
    <col min="12304" max="12547" width="9.140625" style="11" hidden="1"/>
    <col min="12548" max="12548" width="4.28515625" style="11" hidden="1"/>
    <col min="12549" max="12549" width="34.7109375" style="11" hidden="1"/>
    <col min="12550" max="12550" width="13.140625" style="11" hidden="1"/>
    <col min="12551" max="12551" width="6.7109375" style="11" hidden="1"/>
    <col min="12552" max="12552" width="10" style="11" hidden="1"/>
    <col min="12553" max="12553" width="11" style="11" hidden="1"/>
    <col min="12554" max="12554" width="4.5703125" style="11" hidden="1"/>
    <col min="12555" max="12555" width="9.7109375" style="11" hidden="1"/>
    <col min="12556" max="12556" width="13" style="11" hidden="1"/>
    <col min="12557" max="12557" width="12" style="11" hidden="1"/>
    <col min="12558" max="12558" width="11.7109375" style="11" hidden="1"/>
    <col min="12559" max="12559" width="13.140625" style="11" hidden="1"/>
    <col min="12560" max="12803" width="9.140625" style="11" hidden="1"/>
    <col min="12804" max="12804" width="4.28515625" style="11" hidden="1"/>
    <col min="12805" max="12805" width="34.7109375" style="11" hidden="1"/>
    <col min="12806" max="12806" width="13.140625" style="11" hidden="1"/>
    <col min="12807" max="12807" width="6.7109375" style="11" hidden="1"/>
    <col min="12808" max="12808" width="10" style="11" hidden="1"/>
    <col min="12809" max="12809" width="11" style="11" hidden="1"/>
    <col min="12810" max="12810" width="4.5703125" style="11" hidden="1"/>
    <col min="12811" max="12811" width="9.7109375" style="11" hidden="1"/>
    <col min="12812" max="12812" width="13" style="11" hidden="1"/>
    <col min="12813" max="12813" width="12" style="11" hidden="1"/>
    <col min="12814" max="12814" width="11.7109375" style="11" hidden="1"/>
    <col min="12815" max="12815" width="13.140625" style="11" hidden="1"/>
    <col min="12816" max="13059" width="9.140625" style="11" hidden="1"/>
    <col min="13060" max="13060" width="4.28515625" style="11" hidden="1"/>
    <col min="13061" max="13061" width="34.7109375" style="11" hidden="1"/>
    <col min="13062" max="13062" width="13.140625" style="11" hidden="1"/>
    <col min="13063" max="13063" width="6.7109375" style="11" hidden="1"/>
    <col min="13064" max="13064" width="10" style="11" hidden="1"/>
    <col min="13065" max="13065" width="11" style="11" hidden="1"/>
    <col min="13066" max="13066" width="4.5703125" style="11" hidden="1"/>
    <col min="13067" max="13067" width="9.7109375" style="11" hidden="1"/>
    <col min="13068" max="13068" width="13" style="11" hidden="1"/>
    <col min="13069" max="13069" width="12" style="11" hidden="1"/>
    <col min="13070" max="13070" width="11.7109375" style="11" hidden="1"/>
    <col min="13071" max="13071" width="13.140625" style="11" hidden="1"/>
    <col min="13072" max="13315" width="9.140625" style="11" hidden="1"/>
    <col min="13316" max="13316" width="4.28515625" style="11" hidden="1"/>
    <col min="13317" max="13317" width="34.7109375" style="11" hidden="1"/>
    <col min="13318" max="13318" width="13.140625" style="11" hidden="1"/>
    <col min="13319" max="13319" width="6.7109375" style="11" hidden="1"/>
    <col min="13320" max="13320" width="10" style="11" hidden="1"/>
    <col min="13321" max="13321" width="11" style="11" hidden="1"/>
    <col min="13322" max="13322" width="4.5703125" style="11" hidden="1"/>
    <col min="13323" max="13323" width="9.7109375" style="11" hidden="1"/>
    <col min="13324" max="13324" width="13" style="11" hidden="1"/>
    <col min="13325" max="13325" width="12" style="11" hidden="1"/>
    <col min="13326" max="13326" width="11.7109375" style="11" hidden="1"/>
    <col min="13327" max="13327" width="13.140625" style="11" hidden="1"/>
    <col min="13328" max="13571" width="9.140625" style="11" hidden="1"/>
    <col min="13572" max="13572" width="4.28515625" style="11" hidden="1"/>
    <col min="13573" max="13573" width="34.7109375" style="11" hidden="1"/>
    <col min="13574" max="13574" width="13.140625" style="11" hidden="1"/>
    <col min="13575" max="13575" width="6.7109375" style="11" hidden="1"/>
    <col min="13576" max="13576" width="10" style="11" hidden="1"/>
    <col min="13577" max="13577" width="11" style="11" hidden="1"/>
    <col min="13578" max="13578" width="4.5703125" style="11" hidden="1"/>
    <col min="13579" max="13579" width="9.7109375" style="11" hidden="1"/>
    <col min="13580" max="13580" width="13" style="11" hidden="1"/>
    <col min="13581" max="13581" width="12" style="11" hidden="1"/>
    <col min="13582" max="13582" width="11.7109375" style="11" hidden="1"/>
    <col min="13583" max="13583" width="13.140625" style="11" hidden="1"/>
    <col min="13584" max="13827" width="9.140625" style="11" hidden="1"/>
    <col min="13828" max="13828" width="4.28515625" style="11" hidden="1"/>
    <col min="13829" max="13829" width="34.7109375" style="11" hidden="1"/>
    <col min="13830" max="13830" width="13.140625" style="11" hidden="1"/>
    <col min="13831" max="13831" width="6.7109375" style="11" hidden="1"/>
    <col min="13832" max="13832" width="10" style="11" hidden="1"/>
    <col min="13833" max="13833" width="11" style="11" hidden="1"/>
    <col min="13834" max="13834" width="4.5703125" style="11" hidden="1"/>
    <col min="13835" max="13835" width="9.7109375" style="11" hidden="1"/>
    <col min="13836" max="13836" width="13" style="11" hidden="1"/>
    <col min="13837" max="13837" width="12" style="11" hidden="1"/>
    <col min="13838" max="13838" width="11.7109375" style="11" hidden="1"/>
    <col min="13839" max="13839" width="13.140625" style="11" hidden="1"/>
    <col min="13840" max="14083" width="9.140625" style="11" hidden="1"/>
    <col min="14084" max="14084" width="4.28515625" style="11" hidden="1"/>
    <col min="14085" max="14085" width="34.7109375" style="11" hidden="1"/>
    <col min="14086" max="14086" width="13.140625" style="11" hidden="1"/>
    <col min="14087" max="14087" width="6.7109375" style="11" hidden="1"/>
    <col min="14088" max="14088" width="10" style="11" hidden="1"/>
    <col min="14089" max="14089" width="11" style="11" hidden="1"/>
    <col min="14090" max="14090" width="4.5703125" style="11" hidden="1"/>
    <col min="14091" max="14091" width="9.7109375" style="11" hidden="1"/>
    <col min="14092" max="14092" width="13" style="11" hidden="1"/>
    <col min="14093" max="14093" width="12" style="11" hidden="1"/>
    <col min="14094" max="14094" width="11.7109375" style="11" hidden="1"/>
    <col min="14095" max="14095" width="13.140625" style="11" hidden="1"/>
    <col min="14096" max="14339" width="9.140625" style="11" hidden="1"/>
    <col min="14340" max="14340" width="4.28515625" style="11" hidden="1"/>
    <col min="14341" max="14341" width="34.7109375" style="11" hidden="1"/>
    <col min="14342" max="14342" width="13.140625" style="11" hidden="1"/>
    <col min="14343" max="14343" width="6.7109375" style="11" hidden="1"/>
    <col min="14344" max="14344" width="10" style="11" hidden="1"/>
    <col min="14345" max="14345" width="11" style="11" hidden="1"/>
    <col min="14346" max="14346" width="4.5703125" style="11" hidden="1"/>
    <col min="14347" max="14347" width="9.7109375" style="11" hidden="1"/>
    <col min="14348" max="14348" width="13" style="11" hidden="1"/>
    <col min="14349" max="14349" width="12" style="11" hidden="1"/>
    <col min="14350" max="14350" width="11.7109375" style="11" hidden="1"/>
    <col min="14351" max="14351" width="13.140625" style="11" hidden="1"/>
    <col min="14352" max="14595" width="9.140625" style="11" hidden="1"/>
    <col min="14596" max="14596" width="4.28515625" style="11" hidden="1"/>
    <col min="14597" max="14597" width="34.7109375" style="11" hidden="1"/>
    <col min="14598" max="14598" width="13.140625" style="11" hidden="1"/>
    <col min="14599" max="14599" width="6.7109375" style="11" hidden="1"/>
    <col min="14600" max="14600" width="10" style="11" hidden="1"/>
    <col min="14601" max="14601" width="11" style="11" hidden="1"/>
    <col min="14602" max="14602" width="4.5703125" style="11" hidden="1"/>
    <col min="14603" max="14603" width="9.7109375" style="11" hidden="1"/>
    <col min="14604" max="14604" width="13" style="11" hidden="1"/>
    <col min="14605" max="14605" width="12" style="11" hidden="1"/>
    <col min="14606" max="14606" width="11.7109375" style="11" hidden="1"/>
    <col min="14607" max="14607" width="13.140625" style="11" hidden="1"/>
    <col min="14608" max="14851" width="9.140625" style="11" hidden="1"/>
    <col min="14852" max="14852" width="4.28515625" style="11" hidden="1"/>
    <col min="14853" max="14853" width="34.7109375" style="11" hidden="1"/>
    <col min="14854" max="14854" width="13.140625" style="11" hidden="1"/>
    <col min="14855" max="14855" width="6.7109375" style="11" hidden="1"/>
    <col min="14856" max="14856" width="10" style="11" hidden="1"/>
    <col min="14857" max="14857" width="11" style="11" hidden="1"/>
    <col min="14858" max="14858" width="4.5703125" style="11" hidden="1"/>
    <col min="14859" max="14859" width="9.7109375" style="11" hidden="1"/>
    <col min="14860" max="14860" width="13" style="11" hidden="1"/>
    <col min="14861" max="14861" width="12" style="11" hidden="1"/>
    <col min="14862" max="14862" width="11.7109375" style="11" hidden="1"/>
    <col min="14863" max="14863" width="13.140625" style="11" hidden="1"/>
    <col min="14864" max="15107" width="9.140625" style="11" hidden="1"/>
    <col min="15108" max="15108" width="4.28515625" style="11" hidden="1"/>
    <col min="15109" max="15109" width="34.7109375" style="11" hidden="1"/>
    <col min="15110" max="15110" width="13.140625" style="11" hidden="1"/>
    <col min="15111" max="15111" width="6.7109375" style="11" hidden="1"/>
    <col min="15112" max="15112" width="10" style="11" hidden="1"/>
    <col min="15113" max="15113" width="11" style="11" hidden="1"/>
    <col min="15114" max="15114" width="4.5703125" style="11" hidden="1"/>
    <col min="15115" max="15115" width="9.7109375" style="11" hidden="1"/>
    <col min="15116" max="15116" width="13" style="11" hidden="1"/>
    <col min="15117" max="15117" width="12" style="11" hidden="1"/>
    <col min="15118" max="15118" width="11.7109375" style="11" hidden="1"/>
    <col min="15119" max="15119" width="13.140625" style="11" hidden="1"/>
    <col min="15120" max="15363" width="9.140625" style="11" hidden="1"/>
    <col min="15364" max="15364" width="4.28515625" style="11" hidden="1"/>
    <col min="15365" max="15365" width="34.7109375" style="11" hidden="1"/>
    <col min="15366" max="15366" width="13.140625" style="11" hidden="1"/>
    <col min="15367" max="15367" width="6.7109375" style="11" hidden="1"/>
    <col min="15368" max="15368" width="10" style="11" hidden="1"/>
    <col min="15369" max="15369" width="11" style="11" hidden="1"/>
    <col min="15370" max="15370" width="4.5703125" style="11" hidden="1"/>
    <col min="15371" max="15371" width="9.7109375" style="11" hidden="1"/>
    <col min="15372" max="15372" width="13" style="11" hidden="1"/>
    <col min="15373" max="15373" width="12" style="11" hidden="1"/>
    <col min="15374" max="15374" width="11.7109375" style="11" hidden="1"/>
    <col min="15375" max="15375" width="13.140625" style="11" hidden="1"/>
    <col min="15376" max="15619" width="9.140625" style="11" hidden="1"/>
    <col min="15620" max="15620" width="4.28515625" style="11" hidden="1"/>
    <col min="15621" max="15621" width="34.7109375" style="11" hidden="1"/>
    <col min="15622" max="15622" width="13.140625" style="11" hidden="1"/>
    <col min="15623" max="15623" width="6.7109375" style="11" hidden="1"/>
    <col min="15624" max="15624" width="10" style="11" hidden="1"/>
    <col min="15625" max="15625" width="11" style="11" hidden="1"/>
    <col min="15626" max="15626" width="4.5703125" style="11" hidden="1"/>
    <col min="15627" max="15627" width="9.7109375" style="11" hidden="1"/>
    <col min="15628" max="15628" width="13" style="11" hidden="1"/>
    <col min="15629" max="15629" width="12" style="11" hidden="1"/>
    <col min="15630" max="15630" width="11.7109375" style="11" hidden="1"/>
    <col min="15631" max="15631" width="13.140625" style="11" hidden="1"/>
    <col min="15632" max="15875" width="9.140625" style="11" hidden="1"/>
    <col min="15876" max="15876" width="4.28515625" style="11" hidden="1"/>
    <col min="15877" max="15877" width="34.7109375" style="11" hidden="1"/>
    <col min="15878" max="15878" width="13.140625" style="11" hidden="1"/>
    <col min="15879" max="15879" width="6.7109375" style="11" hidden="1"/>
    <col min="15880" max="15880" width="10" style="11" hidden="1"/>
    <col min="15881" max="15881" width="11" style="11" hidden="1"/>
    <col min="15882" max="15882" width="4.5703125" style="11" hidden="1"/>
    <col min="15883" max="15883" width="9.7109375" style="11" hidden="1"/>
    <col min="15884" max="15884" width="13" style="11" hidden="1"/>
    <col min="15885" max="15885" width="12" style="11" hidden="1"/>
    <col min="15886" max="15886" width="11.7109375" style="11" hidden="1"/>
    <col min="15887" max="15887" width="13.140625" style="11" hidden="1"/>
    <col min="15888" max="16131" width="9.140625" style="11" hidden="1"/>
    <col min="16132" max="16132" width="4.28515625" style="11" hidden="1"/>
    <col min="16133" max="16133" width="34.7109375" style="11" hidden="1"/>
    <col min="16134" max="16134" width="13.140625" style="11" hidden="1"/>
    <col min="16135" max="16135" width="6.7109375" style="11" hidden="1"/>
    <col min="16136" max="16136" width="10" style="11" hidden="1"/>
    <col min="16137" max="16137" width="11" style="11" hidden="1"/>
    <col min="16138" max="16138" width="4.5703125" style="11" hidden="1"/>
    <col min="16139" max="16139" width="9.7109375" style="11" hidden="1"/>
    <col min="16140" max="16140" width="13" style="11" hidden="1"/>
    <col min="16141" max="16141" width="12" style="11" hidden="1"/>
    <col min="16142" max="16142" width="11.7109375" style="11" hidden="1"/>
    <col min="16143" max="16143" width="13.140625" style="11" hidden="1"/>
    <col min="16144" max="16144" width="12" style="11" hidden="1"/>
    <col min="16145" max="16145" width="11.7109375" style="11" hidden="1"/>
    <col min="16146" max="16147" width="13.140625" style="11" hidden="1"/>
    <col min="16148" max="16148" width="12" style="11" hidden="1"/>
    <col min="16149" max="16149" width="11.7109375" style="11" hidden="1"/>
    <col min="16150" max="16152" width="13.140625" style="11" hidden="1"/>
    <col min="16153" max="16384" width="9.140625" style="11" hidden="1"/>
  </cols>
  <sheetData>
    <row r="1" spans="1:16" ht="7.5" customHeight="1">
      <c r="B1" s="1"/>
      <c r="C1" s="4"/>
      <c r="D1" s="1"/>
      <c r="E1" s="1"/>
      <c r="F1" s="1"/>
      <c r="G1" s="1"/>
      <c r="H1" s="3"/>
      <c r="I1" s="1"/>
      <c r="J1" s="1"/>
      <c r="K1" s="1"/>
      <c r="L1" s="5"/>
      <c r="M1" s="5"/>
      <c r="N1" s="5"/>
      <c r="O1" s="5"/>
    </row>
    <row r="2" spans="1:16" ht="21" customHeight="1">
      <c r="B2" s="241" t="s">
        <v>789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</row>
    <row r="3" spans="1:16" ht="7.5" customHeight="1" thickBot="1">
      <c r="B3" s="1"/>
      <c r="C3" s="4"/>
      <c r="D3" s="1"/>
      <c r="E3" s="1"/>
      <c r="F3" s="1"/>
      <c r="G3" s="1"/>
      <c r="H3" s="3"/>
      <c r="I3" s="1"/>
      <c r="J3" s="1"/>
      <c r="K3" s="1"/>
      <c r="L3" s="5"/>
      <c r="M3" s="5"/>
      <c r="N3" s="5"/>
      <c r="O3" s="5"/>
    </row>
    <row r="4" spans="1:16" ht="30.75" customHeight="1" thickBot="1">
      <c r="B4" s="174" t="s">
        <v>294</v>
      </c>
      <c r="C4" s="175" t="s">
        <v>295</v>
      </c>
      <c r="D4" s="174" t="s">
        <v>699</v>
      </c>
      <c r="E4" s="175" t="s">
        <v>296</v>
      </c>
      <c r="F4" s="174" t="s">
        <v>297</v>
      </c>
      <c r="G4" s="191" t="s">
        <v>708</v>
      </c>
      <c r="H4" s="236" t="s">
        <v>407</v>
      </c>
      <c r="I4" s="176" t="s">
        <v>299</v>
      </c>
      <c r="J4" s="176" t="s">
        <v>300</v>
      </c>
      <c r="K4" s="196" t="s">
        <v>703</v>
      </c>
      <c r="L4" s="178" t="s">
        <v>302</v>
      </c>
      <c r="M4" s="178" t="s">
        <v>3</v>
      </c>
      <c r="N4" s="178" t="s">
        <v>408</v>
      </c>
      <c r="O4" s="178" t="s">
        <v>409</v>
      </c>
    </row>
    <row r="5" spans="1:16" s="2" customFormat="1" ht="15.75" customHeight="1">
      <c r="A5" s="84"/>
      <c r="B5" s="193" t="s">
        <v>531</v>
      </c>
      <c r="C5" s="194"/>
      <c r="D5" s="194"/>
      <c r="E5" s="194"/>
      <c r="F5" s="195"/>
      <c r="G5" s="189"/>
      <c r="H5" s="159" t="s">
        <v>304</v>
      </c>
      <c r="I5" s="300" t="s">
        <v>531</v>
      </c>
      <c r="J5" s="301"/>
      <c r="K5" s="51" t="s">
        <v>304</v>
      </c>
      <c r="L5" s="220"/>
      <c r="M5" s="221"/>
      <c r="N5" s="221"/>
      <c r="O5" s="222" t="s">
        <v>493</v>
      </c>
      <c r="P5" s="224"/>
    </row>
    <row r="6" spans="1:16" ht="27.75" customHeight="1">
      <c r="B6" s="28">
        <v>1</v>
      </c>
      <c r="C6" s="35" t="s">
        <v>590</v>
      </c>
      <c r="D6" s="28"/>
      <c r="E6" s="28" t="s">
        <v>336</v>
      </c>
      <c r="F6" s="28" t="s">
        <v>488</v>
      </c>
      <c r="G6" s="28" t="s">
        <v>624</v>
      </c>
      <c r="H6" s="29">
        <v>558.1</v>
      </c>
      <c r="I6" s="28" t="s">
        <v>421</v>
      </c>
      <c r="J6" s="28" t="s">
        <v>7</v>
      </c>
      <c r="K6" s="29">
        <v>558</v>
      </c>
      <c r="L6" s="30">
        <v>13952504.050739734</v>
      </c>
      <c r="M6" s="30">
        <v>3441034.1535652303</v>
      </c>
      <c r="N6" s="30">
        <v>1787133.1734484672</v>
      </c>
      <c r="O6" s="54">
        <f t="shared" ref="O6:O15" si="0">SUM(L6:N6)</f>
        <v>19180671.377753429</v>
      </c>
    </row>
    <row r="7" spans="1:16" ht="22.5" customHeight="1">
      <c r="B7" s="286">
        <v>2</v>
      </c>
      <c r="C7" s="264" t="s">
        <v>558</v>
      </c>
      <c r="D7" s="56"/>
      <c r="E7" s="286" t="s">
        <v>336</v>
      </c>
      <c r="F7" s="28" t="s">
        <v>132</v>
      </c>
      <c r="G7" s="286" t="s">
        <v>624</v>
      </c>
      <c r="H7" s="321">
        <v>2996</v>
      </c>
      <c r="I7" s="28" t="s">
        <v>481</v>
      </c>
      <c r="J7" s="28" t="s">
        <v>0</v>
      </c>
      <c r="K7" s="29">
        <v>1488.9</v>
      </c>
      <c r="L7" s="30">
        <v>74449705</v>
      </c>
      <c r="M7" s="30">
        <v>51228668.162443832</v>
      </c>
      <c r="N7" s="30">
        <v>12368020.437556162</v>
      </c>
      <c r="O7" s="54">
        <f t="shared" si="0"/>
        <v>138046393.59999999</v>
      </c>
    </row>
    <row r="8" spans="1:16" ht="22.5" customHeight="1">
      <c r="B8" s="314"/>
      <c r="C8" s="313"/>
      <c r="D8" s="182"/>
      <c r="E8" s="314"/>
      <c r="F8" s="28" t="s">
        <v>133</v>
      </c>
      <c r="G8" s="314"/>
      <c r="H8" s="351"/>
      <c r="I8" s="28" t="s">
        <v>466</v>
      </c>
      <c r="J8" s="28" t="s">
        <v>7</v>
      </c>
      <c r="K8" s="29">
        <v>303.98</v>
      </c>
      <c r="L8" s="30">
        <v>15198999.999999993</v>
      </c>
      <c r="M8" s="30">
        <v>11710107.203300808</v>
      </c>
      <c r="N8" s="30">
        <v>6787726.5775211109</v>
      </c>
      <c r="O8" s="54">
        <f t="shared" si="0"/>
        <v>33696833.780821912</v>
      </c>
    </row>
    <row r="9" spans="1:16" ht="22.5" customHeight="1">
      <c r="A9" s="84"/>
      <c r="B9" s="287"/>
      <c r="C9" s="265"/>
      <c r="D9" s="181"/>
      <c r="E9" s="287"/>
      <c r="F9" s="28" t="s">
        <v>134</v>
      </c>
      <c r="G9" s="287"/>
      <c r="H9" s="322"/>
      <c r="I9" s="28" t="s">
        <v>387</v>
      </c>
      <c r="J9" s="28" t="s">
        <v>127</v>
      </c>
      <c r="K9" s="29">
        <v>1203.1099999999999</v>
      </c>
      <c r="L9" s="30">
        <v>60155599.999999955</v>
      </c>
      <c r="M9" s="30">
        <v>48383877.025664717</v>
      </c>
      <c r="N9" s="30">
        <v>28611861.456527073</v>
      </c>
      <c r="O9" s="54">
        <f t="shared" si="0"/>
        <v>137151338.48219174</v>
      </c>
      <c r="P9" s="224"/>
    </row>
    <row r="10" spans="1:16" ht="36.75" customHeight="1">
      <c r="B10" s="28">
        <v>3</v>
      </c>
      <c r="C10" s="35" t="s">
        <v>605</v>
      </c>
      <c r="D10" s="28"/>
      <c r="E10" s="28" t="s">
        <v>336</v>
      </c>
      <c r="F10" s="28" t="s">
        <v>136</v>
      </c>
      <c r="G10" s="28"/>
      <c r="H10" s="29">
        <v>667.6</v>
      </c>
      <c r="I10" s="28" t="s">
        <v>6</v>
      </c>
      <c r="J10" s="28" t="s">
        <v>0</v>
      </c>
      <c r="K10" s="29">
        <v>667.6</v>
      </c>
      <c r="L10" s="30">
        <v>66760000.000000007</v>
      </c>
      <c r="M10" s="30">
        <v>56127832.085617565</v>
      </c>
      <c r="N10" s="30">
        <v>17921230.051368736</v>
      </c>
      <c r="O10" s="54">
        <f t="shared" si="0"/>
        <v>140809062.13698632</v>
      </c>
    </row>
    <row r="11" spans="1:16" ht="26.25" customHeight="1">
      <c r="B11" s="28">
        <v>4</v>
      </c>
      <c r="C11" s="52" t="s">
        <v>606</v>
      </c>
      <c r="D11" s="28"/>
      <c r="E11" s="52" t="s">
        <v>336</v>
      </c>
      <c r="F11" s="28" t="s">
        <v>137</v>
      </c>
      <c r="G11" s="28" t="s">
        <v>624</v>
      </c>
      <c r="H11" s="29">
        <v>2329.5700000000002</v>
      </c>
      <c r="I11" s="28" t="s">
        <v>71</v>
      </c>
      <c r="J11" s="28" t="s">
        <v>0</v>
      </c>
      <c r="K11" s="29">
        <v>2329.5700000000002</v>
      </c>
      <c r="L11" s="30">
        <v>232957000.00000003</v>
      </c>
      <c r="M11" s="30">
        <v>106072036.60136309</v>
      </c>
      <c r="N11" s="30">
        <v>68610531.926034153</v>
      </c>
      <c r="O11" s="54">
        <f t="shared" si="0"/>
        <v>407639568.52739727</v>
      </c>
    </row>
    <row r="12" spans="1:16" ht="24" customHeight="1">
      <c r="B12" s="286">
        <v>5</v>
      </c>
      <c r="C12" s="286" t="s">
        <v>608</v>
      </c>
      <c r="D12" s="286" t="s">
        <v>714</v>
      </c>
      <c r="E12" s="304" t="s">
        <v>487</v>
      </c>
      <c r="F12" s="28" t="s">
        <v>525</v>
      </c>
      <c r="G12" s="286" t="s">
        <v>624</v>
      </c>
      <c r="H12" s="321">
        <v>1390.46</v>
      </c>
      <c r="I12" s="31" t="s">
        <v>736</v>
      </c>
      <c r="J12" s="28" t="s">
        <v>0</v>
      </c>
      <c r="K12" s="29">
        <v>900</v>
      </c>
      <c r="L12" s="30">
        <v>0</v>
      </c>
      <c r="M12" s="30">
        <v>-1.1038468752617705E-2</v>
      </c>
      <c r="N12" s="30">
        <v>1.1038468752617705E-2</v>
      </c>
      <c r="O12" s="54">
        <f t="shared" si="0"/>
        <v>0</v>
      </c>
    </row>
    <row r="13" spans="1:16" ht="24" customHeight="1">
      <c r="B13" s="314"/>
      <c r="C13" s="314"/>
      <c r="D13" s="314"/>
      <c r="E13" s="305"/>
      <c r="F13" s="28" t="s">
        <v>526</v>
      </c>
      <c r="G13" s="314"/>
      <c r="H13" s="351"/>
      <c r="I13" s="31" t="s">
        <v>737</v>
      </c>
      <c r="J13" s="28" t="s">
        <v>7</v>
      </c>
      <c r="K13" s="29">
        <v>293.62</v>
      </c>
      <c r="L13" s="30">
        <v>0</v>
      </c>
      <c r="M13" s="30">
        <v>-1.89983936940154E-2</v>
      </c>
      <c r="N13" s="30">
        <v>1.89983936940154E-2</v>
      </c>
      <c r="O13" s="54">
        <f t="shared" si="0"/>
        <v>0</v>
      </c>
    </row>
    <row r="14" spans="1:16" ht="24" customHeight="1">
      <c r="B14" s="287"/>
      <c r="C14" s="287"/>
      <c r="D14" s="287"/>
      <c r="E14" s="306"/>
      <c r="F14" s="32" t="s">
        <v>527</v>
      </c>
      <c r="G14" s="287"/>
      <c r="H14" s="322"/>
      <c r="I14" s="32" t="s">
        <v>738</v>
      </c>
      <c r="J14" s="32" t="s">
        <v>127</v>
      </c>
      <c r="K14" s="33">
        <v>196.84</v>
      </c>
      <c r="L14" s="30">
        <v>0</v>
      </c>
      <c r="M14" s="30">
        <v>0</v>
      </c>
      <c r="N14" s="30">
        <v>0</v>
      </c>
      <c r="O14" s="54">
        <f t="shared" si="0"/>
        <v>0</v>
      </c>
    </row>
    <row r="15" spans="1:16" ht="27" customHeight="1">
      <c r="B15" s="266">
        <v>6</v>
      </c>
      <c r="C15" s="310" t="s">
        <v>609</v>
      </c>
      <c r="D15" s="32"/>
      <c r="E15" s="304" t="s">
        <v>487</v>
      </c>
      <c r="F15" s="32" t="s">
        <v>35</v>
      </c>
      <c r="G15" s="32"/>
      <c r="H15" s="33">
        <v>900.3</v>
      </c>
      <c r="I15" s="32" t="s">
        <v>742</v>
      </c>
      <c r="J15" s="32" t="s">
        <v>0</v>
      </c>
      <c r="K15" s="33">
        <v>900.3</v>
      </c>
      <c r="L15" s="30">
        <v>46121112.77739726</v>
      </c>
      <c r="M15" s="30">
        <v>3525975.2591596921</v>
      </c>
      <c r="N15" s="30">
        <v>2212115.0131005817</v>
      </c>
      <c r="O15" s="54">
        <f t="shared" si="0"/>
        <v>51859203.049657531</v>
      </c>
    </row>
    <row r="16" spans="1:16" ht="27" customHeight="1">
      <c r="B16" s="267"/>
      <c r="C16" s="312"/>
      <c r="D16" s="32"/>
      <c r="E16" s="306"/>
      <c r="F16" s="32" t="s">
        <v>544</v>
      </c>
      <c r="G16" s="32"/>
      <c r="H16" s="33">
        <v>900.3</v>
      </c>
      <c r="I16" s="32" t="s">
        <v>742</v>
      </c>
      <c r="J16" s="32" t="s">
        <v>0</v>
      </c>
      <c r="K16" s="33">
        <v>900.3</v>
      </c>
      <c r="L16" s="30">
        <v>56268499.999999993</v>
      </c>
      <c r="M16" s="30">
        <v>6671501.4533139439</v>
      </c>
      <c r="N16" s="30">
        <v>3301470.9028504407</v>
      </c>
      <c r="O16" s="54">
        <f>SUM(L16:N16)</f>
        <v>66241472.356164381</v>
      </c>
    </row>
    <row r="17" spans="1:16" ht="39" customHeight="1">
      <c r="B17" s="19">
        <v>7</v>
      </c>
      <c r="C17" s="215" t="s">
        <v>761</v>
      </c>
      <c r="D17" s="33"/>
      <c r="E17" s="32" t="s">
        <v>487</v>
      </c>
      <c r="F17" s="33" t="s">
        <v>739</v>
      </c>
      <c r="G17" s="33"/>
      <c r="H17" s="33">
        <v>1590.08</v>
      </c>
      <c r="I17" s="32" t="s">
        <v>741</v>
      </c>
      <c r="J17" s="32" t="s">
        <v>0</v>
      </c>
      <c r="K17" s="33">
        <v>1590.08</v>
      </c>
      <c r="L17" s="30">
        <v>8.2191780209541321E-2</v>
      </c>
      <c r="M17" s="30">
        <v>0</v>
      </c>
      <c r="N17" s="30">
        <v>0</v>
      </c>
      <c r="O17" s="54">
        <f>SUM(L17:N17)</f>
        <v>8.2191780209541321E-2</v>
      </c>
    </row>
    <row r="18" spans="1:16" ht="26.25" customHeight="1">
      <c r="B18" s="266">
        <v>8</v>
      </c>
      <c r="C18" s="310" t="s">
        <v>760</v>
      </c>
      <c r="D18" s="33"/>
      <c r="E18" s="32" t="s">
        <v>487</v>
      </c>
      <c r="F18" s="33" t="s">
        <v>732</v>
      </c>
      <c r="G18" s="33"/>
      <c r="H18" s="33">
        <v>2233.79</v>
      </c>
      <c r="I18" s="32" t="s">
        <v>744</v>
      </c>
      <c r="J18" s="32" t="s">
        <v>0</v>
      </c>
      <c r="K18" s="33">
        <v>2233.79</v>
      </c>
      <c r="L18" s="30">
        <v>0</v>
      </c>
      <c r="M18" s="30">
        <v>0</v>
      </c>
      <c r="N18" s="30">
        <v>0</v>
      </c>
      <c r="O18" s="54">
        <f>SUM(L18:N18)</f>
        <v>0</v>
      </c>
    </row>
    <row r="19" spans="1:16" ht="26.25" customHeight="1">
      <c r="B19" s="267"/>
      <c r="C19" s="312"/>
      <c r="D19" s="33"/>
      <c r="E19" s="32" t="s">
        <v>487</v>
      </c>
      <c r="F19" s="33" t="s">
        <v>740</v>
      </c>
      <c r="G19" s="33"/>
      <c r="H19" s="33">
        <v>45.96</v>
      </c>
      <c r="I19" s="32" t="s">
        <v>743</v>
      </c>
      <c r="J19" s="32" t="s">
        <v>0</v>
      </c>
      <c r="K19" s="33">
        <v>45.96</v>
      </c>
      <c r="L19" s="30">
        <v>0</v>
      </c>
      <c r="M19" s="30">
        <v>0</v>
      </c>
      <c r="N19" s="30">
        <v>0</v>
      </c>
      <c r="O19" s="54">
        <f>SUM(L19:N19)</f>
        <v>0</v>
      </c>
    </row>
    <row r="20" spans="1:16" s="1" customFormat="1" ht="12" thickBot="1">
      <c r="A20" s="83"/>
      <c r="C20" s="4"/>
      <c r="H20" s="3"/>
      <c r="I20" s="3"/>
      <c r="J20" s="3"/>
      <c r="K20" s="3"/>
      <c r="L20" s="5"/>
      <c r="M20" s="5"/>
      <c r="N20" s="5"/>
      <c r="O20" s="5"/>
      <c r="P20" s="223"/>
    </row>
    <row r="21" spans="1:16" s="2" customFormat="1" ht="22.5" customHeight="1" thickBot="1">
      <c r="A21" s="84"/>
      <c r="D21" s="1"/>
      <c r="E21" s="344" t="s">
        <v>487</v>
      </c>
      <c r="F21" s="345"/>
      <c r="G21" s="69" t="s">
        <v>635</v>
      </c>
      <c r="H21" s="347" t="s">
        <v>4</v>
      </c>
      <c r="I21" s="348"/>
      <c r="J21" s="349"/>
      <c r="K21" s="69" t="s">
        <v>635</v>
      </c>
      <c r="L21" s="92">
        <f>SUM(L6:L20)</f>
        <v>565863421.91032887</v>
      </c>
      <c r="M21" s="92">
        <f>SUM(M6:M20)</f>
        <v>287161031.91439199</v>
      </c>
      <c r="N21" s="92">
        <f>SUM(N6:N20)</f>
        <v>141600089.56844363</v>
      </c>
      <c r="O21" s="92">
        <f>SUM(O6:O20)</f>
        <v>994624543.3931644</v>
      </c>
      <c r="P21" s="237"/>
    </row>
    <row r="22" spans="1:16" s="1" customFormat="1">
      <c r="A22" s="83"/>
      <c r="C22" s="4"/>
      <c r="H22" s="3"/>
      <c r="I22" s="3"/>
      <c r="J22" s="3"/>
      <c r="K22" s="3"/>
      <c r="L22" s="5"/>
      <c r="M22" s="86">
        <f>SUM(M21:N21)</f>
        <v>428761121.48283565</v>
      </c>
      <c r="N22" s="5"/>
      <c r="O22" s="5"/>
      <c r="P22" s="223"/>
    </row>
    <row r="23" spans="1:16" s="1" customFormat="1">
      <c r="A23" s="83"/>
      <c r="C23" s="4"/>
      <c r="H23" s="3"/>
      <c r="I23" s="3"/>
      <c r="J23" s="3"/>
      <c r="K23" s="3"/>
      <c r="L23" s="5"/>
      <c r="M23" s="5"/>
      <c r="N23" s="5"/>
      <c r="O23" s="5"/>
      <c r="P23" s="223"/>
    </row>
    <row r="24" spans="1:16" s="1" customFormat="1">
      <c r="A24" s="83"/>
      <c r="C24" s="4"/>
      <c r="H24" s="3"/>
      <c r="I24" s="3"/>
      <c r="J24" s="3"/>
      <c r="K24" s="3"/>
      <c r="L24" s="5"/>
      <c r="M24" s="5"/>
      <c r="N24" s="5"/>
      <c r="O24" s="5"/>
      <c r="P24" s="223"/>
    </row>
    <row r="25" spans="1:16" s="1" customFormat="1" ht="12" thickBot="1">
      <c r="A25" s="83"/>
      <c r="C25" s="4"/>
      <c r="H25" s="3"/>
      <c r="I25" s="3"/>
      <c r="J25" s="3"/>
      <c r="K25" s="3"/>
      <c r="L25" s="5"/>
      <c r="M25" s="5"/>
      <c r="N25" s="5"/>
      <c r="O25" s="5"/>
      <c r="P25" s="223"/>
    </row>
    <row r="26" spans="1:16" ht="30.75" customHeight="1" thickBot="1">
      <c r="B26" s="174" t="s">
        <v>294</v>
      </c>
      <c r="C26" s="175" t="s">
        <v>295</v>
      </c>
      <c r="D26" s="174" t="s">
        <v>699</v>
      </c>
      <c r="E26" s="175" t="s">
        <v>296</v>
      </c>
      <c r="F26" s="174" t="s">
        <v>297</v>
      </c>
      <c r="G26" s="191" t="s">
        <v>708</v>
      </c>
      <c r="H26" s="176" t="s">
        <v>407</v>
      </c>
      <c r="I26" s="176" t="s">
        <v>299</v>
      </c>
      <c r="J26" s="176" t="s">
        <v>300</v>
      </c>
      <c r="K26" s="196" t="s">
        <v>703</v>
      </c>
      <c r="L26" s="178" t="s">
        <v>302</v>
      </c>
      <c r="M26" s="178" t="s">
        <v>3</v>
      </c>
      <c r="N26" s="178" t="s">
        <v>408</v>
      </c>
      <c r="O26" s="178" t="s">
        <v>409</v>
      </c>
    </row>
    <row r="27" spans="1:16" s="2" customFormat="1" ht="15.75" customHeight="1">
      <c r="A27" s="84"/>
      <c r="B27" s="261" t="s">
        <v>531</v>
      </c>
      <c r="C27" s="259"/>
      <c r="D27" s="194"/>
      <c r="E27" s="194"/>
      <c r="F27" s="195"/>
      <c r="G27" s="189"/>
      <c r="H27" s="159" t="s">
        <v>304</v>
      </c>
      <c r="I27" s="300" t="s">
        <v>531</v>
      </c>
      <c r="J27" s="301"/>
      <c r="K27" s="51" t="s">
        <v>304</v>
      </c>
      <c r="L27" s="220"/>
      <c r="M27" s="221"/>
      <c r="N27" s="221"/>
      <c r="O27" s="222" t="s">
        <v>493</v>
      </c>
      <c r="P27" s="224"/>
    </row>
    <row r="28" spans="1:16" ht="27.75" customHeight="1">
      <c r="B28" s="262">
        <v>1</v>
      </c>
      <c r="C28" s="260" t="s">
        <v>610</v>
      </c>
      <c r="D28" s="258"/>
      <c r="E28" s="250" t="s">
        <v>352</v>
      </c>
      <c r="F28" s="28" t="s">
        <v>528</v>
      </c>
      <c r="G28" s="28" t="s">
        <v>624</v>
      </c>
      <c r="H28" s="29">
        <v>1535.83</v>
      </c>
      <c r="I28" s="31" t="s">
        <v>510</v>
      </c>
      <c r="J28" s="28" t="s">
        <v>0</v>
      </c>
      <c r="K28" s="29">
        <v>1535.83</v>
      </c>
      <c r="L28" s="30">
        <v>0</v>
      </c>
      <c r="M28" s="30">
        <v>0</v>
      </c>
      <c r="N28" s="30">
        <v>0</v>
      </c>
      <c r="O28" s="54">
        <f t="shared" ref="O28" si="1">SUM(L28:N28)</f>
        <v>0</v>
      </c>
    </row>
    <row r="29" spans="1:16" s="1" customFormat="1" ht="12" thickBot="1">
      <c r="A29" s="83"/>
      <c r="C29" s="4"/>
      <c r="H29" s="3"/>
      <c r="I29" s="3"/>
      <c r="J29" s="3"/>
      <c r="K29" s="3"/>
      <c r="L29" s="5"/>
      <c r="M29" s="5"/>
      <c r="N29" s="5"/>
      <c r="O29" s="5"/>
      <c r="P29" s="223"/>
    </row>
    <row r="30" spans="1:16" s="2" customFormat="1" ht="22.5" customHeight="1" thickBot="1">
      <c r="A30" s="83"/>
      <c r="D30" s="1"/>
      <c r="E30" s="344" t="s">
        <v>352</v>
      </c>
      <c r="F30" s="345"/>
      <c r="G30" s="69" t="s">
        <v>635</v>
      </c>
      <c r="H30" s="347" t="s">
        <v>4</v>
      </c>
      <c r="I30" s="348"/>
      <c r="J30" s="349"/>
      <c r="K30" s="69" t="s">
        <v>635</v>
      </c>
      <c r="L30" s="92">
        <f>SUM(L27:L29)</f>
        <v>0</v>
      </c>
      <c r="M30" s="92">
        <f>SUM(M27:M29)</f>
        <v>0</v>
      </c>
      <c r="N30" s="92">
        <f>SUM(N27:N29)</f>
        <v>0</v>
      </c>
      <c r="O30" s="92">
        <f>SUM(O27:O29)</f>
        <v>0</v>
      </c>
      <c r="P30" s="237"/>
    </row>
    <row r="31" spans="1:16" s="1" customFormat="1">
      <c r="A31" s="84"/>
      <c r="C31" s="4"/>
      <c r="H31" s="3"/>
      <c r="I31" s="3"/>
      <c r="J31" s="3"/>
      <c r="K31" s="3"/>
      <c r="L31" s="5"/>
      <c r="M31" s="86">
        <f>SUM(M30:N30)</f>
        <v>0</v>
      </c>
      <c r="N31" s="5"/>
      <c r="O31" s="5"/>
      <c r="P31" s="224"/>
    </row>
    <row r="32" spans="1:16" s="1" customFormat="1">
      <c r="A32" s="83"/>
      <c r="C32" s="4"/>
      <c r="H32" s="3"/>
      <c r="I32" s="3"/>
      <c r="J32" s="3"/>
      <c r="K32" s="3"/>
      <c r="L32" s="5"/>
      <c r="M32" s="5"/>
      <c r="N32" s="5"/>
      <c r="O32" s="5"/>
      <c r="P32" s="223"/>
    </row>
    <row r="33" spans="1:16" s="1" customFormat="1">
      <c r="A33" s="83"/>
      <c r="C33" s="4"/>
      <c r="H33" s="3"/>
      <c r="I33" s="3"/>
      <c r="J33" s="3"/>
      <c r="K33" s="3"/>
      <c r="L33" s="5"/>
      <c r="M33" s="5"/>
      <c r="N33" s="5"/>
      <c r="O33" s="5"/>
      <c r="P33" s="223"/>
    </row>
    <row r="34" spans="1:16" s="1" customFormat="1" ht="12" thickBot="1">
      <c r="A34" s="83"/>
      <c r="C34" s="4"/>
      <c r="H34" s="3"/>
      <c r="I34" s="3"/>
      <c r="J34" s="3"/>
      <c r="K34" s="3"/>
      <c r="L34" s="5"/>
      <c r="M34" s="5"/>
      <c r="N34" s="5"/>
      <c r="O34" s="5"/>
      <c r="P34" s="223"/>
    </row>
    <row r="35" spans="1:16" ht="30.75" customHeight="1" thickBot="1">
      <c r="B35" s="174" t="s">
        <v>294</v>
      </c>
      <c r="C35" s="175" t="s">
        <v>295</v>
      </c>
      <c r="D35" s="174" t="s">
        <v>699</v>
      </c>
      <c r="E35" s="175" t="s">
        <v>296</v>
      </c>
      <c r="F35" s="174" t="s">
        <v>297</v>
      </c>
      <c r="G35" s="191" t="s">
        <v>708</v>
      </c>
      <c r="H35" s="176" t="s">
        <v>407</v>
      </c>
      <c r="I35" s="176" t="s">
        <v>299</v>
      </c>
      <c r="J35" s="176" t="s">
        <v>300</v>
      </c>
      <c r="K35" s="196" t="s">
        <v>703</v>
      </c>
      <c r="L35" s="178" t="s">
        <v>302</v>
      </c>
      <c r="M35" s="178" t="s">
        <v>3</v>
      </c>
      <c r="N35" s="178" t="s">
        <v>408</v>
      </c>
      <c r="O35" s="178" t="s">
        <v>409</v>
      </c>
    </row>
    <row r="36" spans="1:16" s="2" customFormat="1" ht="15.75" customHeight="1">
      <c r="A36" s="84"/>
      <c r="B36" s="193" t="s">
        <v>531</v>
      </c>
      <c r="C36" s="194"/>
      <c r="D36" s="194"/>
      <c r="E36" s="194"/>
      <c r="F36" s="195"/>
      <c r="G36" s="189"/>
      <c r="H36" s="159" t="s">
        <v>304</v>
      </c>
      <c r="I36" s="300" t="s">
        <v>531</v>
      </c>
      <c r="J36" s="301"/>
      <c r="K36" s="51" t="s">
        <v>304</v>
      </c>
      <c r="L36" s="220"/>
      <c r="M36" s="221"/>
      <c r="N36" s="221"/>
      <c r="O36" s="222" t="s">
        <v>493</v>
      </c>
      <c r="P36" s="224"/>
    </row>
    <row r="37" spans="1:16" ht="26.25" customHeight="1">
      <c r="A37" s="84"/>
      <c r="B37" s="28">
        <v>1</v>
      </c>
      <c r="C37" s="35" t="s">
        <v>724</v>
      </c>
      <c r="D37" s="28"/>
      <c r="E37" s="28" t="s">
        <v>389</v>
      </c>
      <c r="F37" s="28" t="s">
        <v>135</v>
      </c>
      <c r="G37" s="28" t="s">
        <v>624</v>
      </c>
      <c r="H37" s="29">
        <v>1986.12</v>
      </c>
      <c r="I37" s="28" t="s">
        <v>1</v>
      </c>
      <c r="J37" s="28" t="s">
        <v>0</v>
      </c>
      <c r="K37" s="28">
        <v>1986.12</v>
      </c>
      <c r="L37" s="30">
        <v>98117693.753424644</v>
      </c>
      <c r="M37" s="30">
        <v>3548037.5029101148</v>
      </c>
      <c r="N37" s="30">
        <v>2183407.4970898852</v>
      </c>
      <c r="O37" s="54">
        <f t="shared" ref="O37:O41" si="2">SUM(L37:N37)</f>
        <v>103849138.75342464</v>
      </c>
      <c r="P37" s="224"/>
    </row>
    <row r="38" spans="1:16" ht="22.5" customHeight="1">
      <c r="B38" s="56">
        <v>2</v>
      </c>
      <c r="C38" s="197" t="s">
        <v>611</v>
      </c>
      <c r="D38" s="28"/>
      <c r="E38" s="56" t="s">
        <v>389</v>
      </c>
      <c r="F38" s="28" t="s">
        <v>138</v>
      </c>
      <c r="G38" s="56" t="s">
        <v>624</v>
      </c>
      <c r="H38" s="242">
        <v>1680.84</v>
      </c>
      <c r="I38" s="31" t="s">
        <v>472</v>
      </c>
      <c r="J38" s="28" t="s">
        <v>7</v>
      </c>
      <c r="K38" s="29">
        <v>208.84</v>
      </c>
      <c r="L38" s="30">
        <v>3175728.7692397246</v>
      </c>
      <c r="M38" s="30">
        <v>252312.88860634418</v>
      </c>
      <c r="N38" s="30">
        <v>224278.11139365582</v>
      </c>
      <c r="O38" s="54">
        <f t="shared" si="2"/>
        <v>3652319.7692397246</v>
      </c>
    </row>
    <row r="39" spans="1:16" ht="26.25" customHeight="1">
      <c r="B39" s="28">
        <v>3</v>
      </c>
      <c r="C39" s="35" t="s">
        <v>539</v>
      </c>
      <c r="D39" s="28"/>
      <c r="E39" s="28" t="s">
        <v>389</v>
      </c>
      <c r="F39" s="28" t="s">
        <v>529</v>
      </c>
      <c r="G39" s="28" t="s">
        <v>624</v>
      </c>
      <c r="H39" s="29">
        <v>3412.98</v>
      </c>
      <c r="I39" s="31" t="s">
        <v>510</v>
      </c>
      <c r="J39" s="28" t="s">
        <v>0</v>
      </c>
      <c r="K39" s="29">
        <v>3412.98</v>
      </c>
      <c r="L39" s="30">
        <v>341298000.00000012</v>
      </c>
      <c r="M39" s="30">
        <v>42725664.13016656</v>
      </c>
      <c r="N39" s="30">
        <v>25296254.012299191</v>
      </c>
      <c r="O39" s="54">
        <f t="shared" si="2"/>
        <v>409319918.14246583</v>
      </c>
    </row>
    <row r="40" spans="1:16" ht="26.25" customHeight="1">
      <c r="B40" s="266">
        <v>4</v>
      </c>
      <c r="C40" s="310" t="s">
        <v>625</v>
      </c>
      <c r="D40" s="33"/>
      <c r="E40" s="32" t="s">
        <v>389</v>
      </c>
      <c r="F40" s="28" t="s">
        <v>37</v>
      </c>
      <c r="G40" s="188"/>
      <c r="H40" s="321">
        <v>4601.49</v>
      </c>
      <c r="I40" s="32" t="s">
        <v>734</v>
      </c>
      <c r="J40" s="28" t="s">
        <v>0</v>
      </c>
      <c r="K40" s="33">
        <v>1499.7</v>
      </c>
      <c r="L40" s="30">
        <v>0</v>
      </c>
      <c r="M40" s="30">
        <v>-2.2338149959910411E-3</v>
      </c>
      <c r="N40" s="30">
        <v>2.2338149959910411E-3</v>
      </c>
      <c r="O40" s="54">
        <f>SUM(L40:N40)</f>
        <v>0</v>
      </c>
    </row>
    <row r="41" spans="1:16" ht="26.25" customHeight="1">
      <c r="B41" s="267"/>
      <c r="C41" s="312"/>
      <c r="D41" s="33"/>
      <c r="E41" s="32" t="s">
        <v>389</v>
      </c>
      <c r="F41" s="28" t="s">
        <v>545</v>
      </c>
      <c r="G41" s="188"/>
      <c r="H41" s="322"/>
      <c r="I41" s="32" t="s">
        <v>735</v>
      </c>
      <c r="J41" s="28" t="s">
        <v>7</v>
      </c>
      <c r="K41" s="33">
        <v>3101.79</v>
      </c>
      <c r="L41" s="30">
        <v>0</v>
      </c>
      <c r="M41" s="30">
        <v>0</v>
      </c>
      <c r="N41" s="30">
        <v>0</v>
      </c>
      <c r="O41" s="54">
        <f t="shared" si="2"/>
        <v>0</v>
      </c>
    </row>
    <row r="42" spans="1:16" s="1" customFormat="1" ht="12" thickBot="1">
      <c r="A42" s="83"/>
      <c r="C42" s="4"/>
      <c r="H42" s="3"/>
      <c r="I42" s="3"/>
      <c r="J42" s="3"/>
      <c r="K42" s="3"/>
      <c r="L42" s="5"/>
      <c r="M42" s="5"/>
      <c r="N42" s="5"/>
      <c r="O42" s="5"/>
      <c r="P42" s="223"/>
    </row>
    <row r="43" spans="1:16" s="2" customFormat="1" ht="22.5" customHeight="1" thickBot="1">
      <c r="A43" s="83"/>
      <c r="D43" s="1"/>
      <c r="E43" s="344" t="s">
        <v>389</v>
      </c>
      <c r="F43" s="345"/>
      <c r="G43" s="69" t="s">
        <v>635</v>
      </c>
      <c r="H43" s="347" t="s">
        <v>4</v>
      </c>
      <c r="I43" s="348"/>
      <c r="J43" s="349"/>
      <c r="K43" s="69" t="s">
        <v>635</v>
      </c>
      <c r="L43" s="92">
        <f>SUM(L37:L42)</f>
        <v>442591422.52266449</v>
      </c>
      <c r="M43" s="92">
        <f>SUM(M37:M42)</f>
        <v>46526014.519449204</v>
      </c>
      <c r="N43" s="92">
        <f>SUM(N37:N42)</f>
        <v>27703939.623016547</v>
      </c>
      <c r="O43" s="92">
        <f>SUM(O37:O42)</f>
        <v>516821376.6651302</v>
      </c>
      <c r="P43" s="237"/>
    </row>
    <row r="44" spans="1:16" s="1" customFormat="1">
      <c r="A44" s="83"/>
      <c r="C44" s="4"/>
      <c r="H44" s="3"/>
      <c r="I44" s="3"/>
      <c r="J44" s="3"/>
      <c r="K44" s="3"/>
      <c r="L44" s="5"/>
      <c r="M44" s="86">
        <f>SUM(M43:N43)</f>
        <v>74229954.142465755</v>
      </c>
      <c r="N44" s="5"/>
      <c r="O44" s="5"/>
      <c r="P44" s="223"/>
    </row>
    <row r="45" spans="1:16" s="1" customFormat="1">
      <c r="A45" s="83"/>
      <c r="C45" s="4"/>
      <c r="H45" s="3"/>
      <c r="I45" s="3"/>
      <c r="J45" s="3"/>
      <c r="K45" s="3"/>
      <c r="L45" s="5"/>
      <c r="M45" s="5"/>
      <c r="N45" s="5"/>
      <c r="O45" s="5"/>
      <c r="P45" s="223"/>
    </row>
    <row r="46" spans="1:16" s="1" customFormat="1">
      <c r="A46" s="83"/>
      <c r="C46" s="4"/>
      <c r="H46" s="3"/>
      <c r="I46" s="3"/>
      <c r="J46" s="3"/>
      <c r="K46" s="3"/>
      <c r="L46" s="5"/>
      <c r="M46" s="5"/>
      <c r="N46" s="5"/>
      <c r="O46" s="5"/>
      <c r="P46" s="223"/>
    </row>
    <row r="47" spans="1:16" s="1" customFormat="1" ht="12" thickBot="1">
      <c r="A47" s="83"/>
      <c r="C47" s="4"/>
      <c r="H47" s="3"/>
      <c r="I47" s="3"/>
      <c r="J47" s="3"/>
      <c r="K47" s="3"/>
      <c r="L47" s="5"/>
      <c r="M47" s="5"/>
      <c r="N47" s="5"/>
      <c r="O47" s="5"/>
      <c r="P47" s="223"/>
    </row>
    <row r="48" spans="1:16" ht="30.75" customHeight="1" thickBot="1">
      <c r="B48" s="174" t="s">
        <v>294</v>
      </c>
      <c r="C48" s="175" t="s">
        <v>295</v>
      </c>
      <c r="D48" s="174" t="s">
        <v>699</v>
      </c>
      <c r="E48" s="175" t="s">
        <v>296</v>
      </c>
      <c r="F48" s="174" t="s">
        <v>297</v>
      </c>
      <c r="G48" s="191" t="s">
        <v>708</v>
      </c>
      <c r="H48" s="176" t="s">
        <v>407</v>
      </c>
      <c r="I48" s="176" t="s">
        <v>299</v>
      </c>
      <c r="J48" s="176" t="s">
        <v>300</v>
      </c>
      <c r="K48" s="177" t="s">
        <v>301</v>
      </c>
      <c r="L48" s="178" t="s">
        <v>302</v>
      </c>
      <c r="M48" s="178" t="s">
        <v>3</v>
      </c>
      <c r="N48" s="178" t="s">
        <v>408</v>
      </c>
      <c r="O48" s="178" t="s">
        <v>409</v>
      </c>
    </row>
    <row r="49" spans="1:16" s="2" customFormat="1" ht="15.75" customHeight="1">
      <c r="A49" s="83"/>
      <c r="B49" s="281" t="s">
        <v>531</v>
      </c>
      <c r="C49" s="350"/>
      <c r="D49" s="350"/>
      <c r="E49" s="350"/>
      <c r="F49" s="282"/>
      <c r="G49" s="179"/>
      <c r="H49" s="50" t="s">
        <v>304</v>
      </c>
      <c r="I49" s="281" t="s">
        <v>531</v>
      </c>
      <c r="J49" s="282"/>
      <c r="K49" s="51" t="s">
        <v>304</v>
      </c>
      <c r="L49" s="220"/>
      <c r="M49" s="221"/>
      <c r="N49" s="221"/>
      <c r="O49" s="222" t="s">
        <v>493</v>
      </c>
      <c r="P49" s="223"/>
    </row>
    <row r="50" spans="1:16" ht="27" customHeight="1">
      <c r="B50" s="28">
        <v>1</v>
      </c>
      <c r="C50" s="35" t="s">
        <v>612</v>
      </c>
      <c r="D50" s="28"/>
      <c r="E50" s="28" t="s">
        <v>392</v>
      </c>
      <c r="F50" s="28" t="s">
        <v>129</v>
      </c>
      <c r="G50" s="28"/>
      <c r="H50" s="29">
        <v>1812</v>
      </c>
      <c r="I50" s="28" t="s">
        <v>380</v>
      </c>
      <c r="J50" s="28" t="s">
        <v>0</v>
      </c>
      <c r="K50" s="29">
        <v>906</v>
      </c>
      <c r="L50" s="30">
        <v>89262724.958904073</v>
      </c>
      <c r="M50" s="30">
        <v>66794986.836045042</v>
      </c>
      <c r="N50" s="30">
        <v>77417637.383133039</v>
      </c>
      <c r="O50" s="54">
        <f>SUM(L50:N50)</f>
        <v>233475349.17808217</v>
      </c>
    </row>
    <row r="51" spans="1:16" ht="22.5" customHeight="1">
      <c r="B51" s="286">
        <v>2</v>
      </c>
      <c r="C51" s="264" t="s">
        <v>613</v>
      </c>
      <c r="D51" s="56"/>
      <c r="E51" s="286" t="s">
        <v>392</v>
      </c>
      <c r="F51" s="28" t="s">
        <v>130</v>
      </c>
      <c r="G51" s="286"/>
      <c r="H51" s="321">
        <v>2407</v>
      </c>
      <c r="I51" s="28" t="s">
        <v>491</v>
      </c>
      <c r="J51" s="28" t="s">
        <v>0</v>
      </c>
      <c r="K51" s="29">
        <v>1140</v>
      </c>
      <c r="L51" s="30">
        <v>57317626.938630156</v>
      </c>
      <c r="M51" s="30">
        <v>34439776.536556996</v>
      </c>
      <c r="N51" s="30">
        <v>37092867.395059444</v>
      </c>
      <c r="O51" s="54">
        <f>SUM(L51:N51)</f>
        <v>128850270.87024659</v>
      </c>
    </row>
    <row r="52" spans="1:16" ht="22.5" customHeight="1">
      <c r="B52" s="287"/>
      <c r="C52" s="265"/>
      <c r="D52" s="181"/>
      <c r="E52" s="287"/>
      <c r="F52" s="28" t="s">
        <v>131</v>
      </c>
      <c r="G52" s="287"/>
      <c r="H52" s="322"/>
      <c r="I52" s="28" t="s">
        <v>326</v>
      </c>
      <c r="J52" s="28" t="s">
        <v>7</v>
      </c>
      <c r="K52" s="29">
        <v>1117</v>
      </c>
      <c r="L52" s="30">
        <v>69934582.595505118</v>
      </c>
      <c r="M52" s="30">
        <v>97550113.495889992</v>
      </c>
      <c r="N52" s="30">
        <v>53830086.023887403</v>
      </c>
      <c r="O52" s="54">
        <f>SUM(L52:N52)</f>
        <v>221314782.11528251</v>
      </c>
    </row>
    <row r="53" spans="1:16" ht="28.5" customHeight="1">
      <c r="B53" s="28">
        <v>3</v>
      </c>
      <c r="C53" s="35" t="s">
        <v>614</v>
      </c>
      <c r="D53" s="28"/>
      <c r="E53" s="28" t="s">
        <v>392</v>
      </c>
      <c r="F53" s="28" t="s">
        <v>489</v>
      </c>
      <c r="G53" s="28" t="s">
        <v>624</v>
      </c>
      <c r="H53" s="29">
        <v>3245.08</v>
      </c>
      <c r="I53" s="28" t="s">
        <v>490</v>
      </c>
      <c r="J53" s="28" t="s">
        <v>0</v>
      </c>
      <c r="K53" s="29">
        <v>3245.08</v>
      </c>
      <c r="L53" s="30">
        <v>279774362.35616446</v>
      </c>
      <c r="M53" s="30">
        <v>186705730.78885269</v>
      </c>
      <c r="N53" s="30">
        <v>41985501.892654166</v>
      </c>
      <c r="O53" s="54">
        <f>SUM(L53:N53)</f>
        <v>508465595.03767133</v>
      </c>
    </row>
    <row r="54" spans="1:16" s="1" customFormat="1" ht="12" thickBot="1">
      <c r="A54" s="83"/>
      <c r="C54" s="4"/>
      <c r="H54" s="3"/>
      <c r="I54" s="3"/>
      <c r="J54" s="3"/>
      <c r="K54" s="3"/>
      <c r="L54" s="5"/>
      <c r="M54" s="5"/>
      <c r="N54" s="5"/>
      <c r="O54" s="5"/>
      <c r="P54" s="223"/>
    </row>
    <row r="55" spans="1:16" s="2" customFormat="1" ht="22.5" customHeight="1" thickBot="1">
      <c r="A55" s="83"/>
      <c r="D55" s="1"/>
      <c r="E55" s="344" t="s">
        <v>392</v>
      </c>
      <c r="F55" s="345"/>
      <c r="G55" s="69" t="s">
        <v>635</v>
      </c>
      <c r="H55" s="347" t="s">
        <v>4</v>
      </c>
      <c r="I55" s="348"/>
      <c r="J55" s="349"/>
      <c r="K55" s="69" t="s">
        <v>635</v>
      </c>
      <c r="L55" s="92">
        <f>SUM(L49:L54)</f>
        <v>496289296.84920382</v>
      </c>
      <c r="M55" s="92">
        <f>SUM(M49:M54)</f>
        <v>385490607.6573447</v>
      </c>
      <c r="N55" s="92">
        <f>SUM(N49:N54)</f>
        <v>210326092.69473404</v>
      </c>
      <c r="O55" s="92">
        <f>SUM(O49:O54)</f>
        <v>1092105997.2012825</v>
      </c>
      <c r="P55" s="237"/>
    </row>
    <row r="56" spans="1:16" s="1" customFormat="1">
      <c r="A56" s="83"/>
      <c r="C56" s="4"/>
      <c r="H56" s="3"/>
      <c r="L56" s="5"/>
      <c r="M56" s="86">
        <f>SUM(M55:N55)</f>
        <v>595816700.35207868</v>
      </c>
      <c r="N56" s="5"/>
      <c r="O56" s="5"/>
      <c r="P56" s="223"/>
    </row>
    <row r="57" spans="1:16" s="1" customFormat="1">
      <c r="A57" s="83"/>
      <c r="C57" s="4"/>
      <c r="H57" s="3"/>
      <c r="L57" s="5"/>
      <c r="M57" s="86"/>
      <c r="N57" s="5"/>
      <c r="O57" s="5"/>
      <c r="P57" s="223"/>
    </row>
    <row r="58" spans="1:16" s="1" customFormat="1">
      <c r="A58" s="83"/>
      <c r="C58" s="4"/>
      <c r="H58" s="3"/>
      <c r="L58" s="5"/>
      <c r="M58" s="86"/>
      <c r="N58" s="5"/>
      <c r="O58" s="5"/>
      <c r="P58" s="223"/>
    </row>
    <row r="59" spans="1:16" s="1" customFormat="1" ht="12" thickBot="1">
      <c r="A59" s="83"/>
      <c r="C59" s="4"/>
      <c r="H59" s="3"/>
      <c r="L59" s="5"/>
      <c r="M59" s="5"/>
      <c r="N59" s="5"/>
      <c r="O59" s="5"/>
      <c r="P59" s="223"/>
    </row>
    <row r="60" spans="1:16" s="2" customFormat="1" ht="22.5" customHeight="1" thickBot="1">
      <c r="A60" s="83"/>
      <c r="C60" s="336" t="s">
        <v>702</v>
      </c>
      <c r="D60" s="337"/>
      <c r="E60" s="338"/>
      <c r="F60" s="339"/>
      <c r="G60" s="1"/>
      <c r="H60" s="344" t="s">
        <v>447</v>
      </c>
      <c r="I60" s="346"/>
      <c r="J60" s="345"/>
      <c r="K60" s="69" t="s">
        <v>635</v>
      </c>
      <c r="L60" s="92">
        <f>SUM(L21+L30+L43+L55)</f>
        <v>1504744141.2821972</v>
      </c>
      <c r="M60" s="92">
        <f>SUM(M21+M30+M43+M55)</f>
        <v>719177654.09118593</v>
      </c>
      <c r="N60" s="92">
        <f>SUM(N21+N30+N43+N55)</f>
        <v>379630121.88619423</v>
      </c>
      <c r="O60" s="92">
        <f>SUM(L60+M61)</f>
        <v>2603551917.2595778</v>
      </c>
      <c r="P60" s="223"/>
    </row>
    <row r="61" spans="1:16" ht="22.5" customHeight="1" thickBot="1">
      <c r="B61" s="2"/>
      <c r="C61" s="340"/>
      <c r="D61" s="341"/>
      <c r="E61" s="342"/>
      <c r="F61" s="343"/>
      <c r="G61" s="1"/>
      <c r="H61" s="344" t="s">
        <v>492</v>
      </c>
      <c r="I61" s="346"/>
      <c r="J61" s="345"/>
      <c r="K61" s="288" t="s">
        <v>635</v>
      </c>
      <c r="L61" s="289"/>
      <c r="M61" s="93">
        <f>SUM(M60+N60)</f>
        <v>1098807775.9773803</v>
      </c>
      <c r="N61" s="94"/>
      <c r="O61" s="89" t="s">
        <v>531</v>
      </c>
    </row>
    <row r="62" spans="1:16">
      <c r="B62" s="2"/>
    </row>
    <row r="63" spans="1:16">
      <c r="B63" s="2"/>
    </row>
    <row r="64" spans="1:16">
      <c r="B64" s="2"/>
    </row>
    <row r="65" spans="1:16" hidden="1">
      <c r="B65" s="2"/>
    </row>
    <row r="66" spans="1:16" hidden="1">
      <c r="B66" s="2"/>
    </row>
    <row r="67" spans="1:16" hidden="1">
      <c r="B67" s="2"/>
    </row>
    <row r="68" spans="1:16" hidden="1">
      <c r="B68" s="2"/>
    </row>
    <row r="69" spans="1:16" hidden="1">
      <c r="B69" s="2"/>
    </row>
    <row r="70" spans="1:16" hidden="1">
      <c r="B70" s="2"/>
    </row>
    <row r="71" spans="1:16" hidden="1">
      <c r="B71" s="2"/>
    </row>
    <row r="72" spans="1:16" hidden="1">
      <c r="B72" s="2"/>
    </row>
    <row r="73" spans="1:16" hidden="1">
      <c r="A73" s="84"/>
      <c r="B73" s="2"/>
      <c r="P73" s="224"/>
    </row>
    <row r="74" spans="1:16" hidden="1">
      <c r="B74" s="2"/>
    </row>
    <row r="75" spans="1:16" hidden="1">
      <c r="B75" s="2"/>
    </row>
    <row r="76" spans="1:16" hidden="1">
      <c r="B76" s="2"/>
    </row>
    <row r="77" spans="1:16" hidden="1">
      <c r="B77" s="2"/>
    </row>
    <row r="78" spans="1:16" hidden="1">
      <c r="B78" s="2"/>
    </row>
    <row r="79" spans="1:16" hidden="1">
      <c r="A79" s="84"/>
      <c r="B79" s="2"/>
      <c r="P79" s="224"/>
    </row>
    <row r="80" spans="1:16" hidden="1">
      <c r="B80" s="2"/>
    </row>
    <row r="81" spans="1:16" hidden="1">
      <c r="B81" s="2"/>
    </row>
    <row r="82" spans="1:16" hidden="1">
      <c r="B82" s="2"/>
    </row>
    <row r="83" spans="1:16" hidden="1">
      <c r="B83" s="2"/>
    </row>
    <row r="84" spans="1:16" hidden="1">
      <c r="B84" s="2"/>
    </row>
    <row r="85" spans="1:16" hidden="1">
      <c r="B85" s="2"/>
    </row>
    <row r="86" spans="1:16" hidden="1">
      <c r="B86" s="2"/>
    </row>
    <row r="87" spans="1:16" hidden="1">
      <c r="B87" s="2"/>
    </row>
    <row r="88" spans="1:16" hidden="1">
      <c r="A88" s="84"/>
      <c r="B88" s="2"/>
      <c r="P88" s="224"/>
    </row>
    <row r="89" spans="1:16" hidden="1">
      <c r="B89" s="2"/>
    </row>
    <row r="90" spans="1:16" hidden="1">
      <c r="B90" s="2"/>
    </row>
    <row r="91" spans="1:16" hidden="1">
      <c r="B91" s="2"/>
    </row>
    <row r="92" spans="1:16" hidden="1">
      <c r="B92" s="2"/>
    </row>
    <row r="93" spans="1:16" hidden="1">
      <c r="B93" s="2"/>
    </row>
    <row r="94" spans="1:16" hidden="1">
      <c r="A94" s="84"/>
      <c r="B94" s="2"/>
      <c r="P94" s="224"/>
    </row>
    <row r="95" spans="1:16" hidden="1">
      <c r="B95" s="2"/>
    </row>
    <row r="96" spans="1:16" hidden="1">
      <c r="B96" s="2"/>
    </row>
    <row r="97" spans="1:16" hidden="1">
      <c r="B97" s="2"/>
    </row>
    <row r="98" spans="1:16" hidden="1">
      <c r="A98" s="84"/>
      <c r="B98" s="2"/>
      <c r="P98" s="224"/>
    </row>
    <row r="99" spans="1:16" hidden="1">
      <c r="B99" s="2"/>
    </row>
    <row r="100" spans="1:16" hidden="1"/>
    <row r="101" spans="1:16" hidden="1"/>
    <row r="102" spans="1:16" hidden="1"/>
    <row r="103" spans="1:16" hidden="1"/>
    <row r="104" spans="1:16" hidden="1">
      <c r="A104" s="84"/>
      <c r="P104" s="224"/>
    </row>
    <row r="105" spans="1:16" hidden="1"/>
    <row r="106" spans="1:16" hidden="1"/>
    <row r="107" spans="1:16" hidden="1"/>
    <row r="108" spans="1:16" hidden="1">
      <c r="A108" s="84"/>
      <c r="P108" s="224"/>
    </row>
    <row r="109" spans="1:16" hidden="1"/>
    <row r="110" spans="1:16" hidden="1"/>
    <row r="111" spans="1:16" hidden="1"/>
    <row r="112" spans="1:16" hidden="1"/>
    <row r="113" spans="1:16" hidden="1"/>
    <row r="114" spans="1:16" hidden="1">
      <c r="A114" s="84"/>
      <c r="P114" s="224"/>
    </row>
    <row r="115" spans="1:16" hidden="1"/>
    <row r="116" spans="1:16" hidden="1"/>
    <row r="117" spans="1:16" hidden="1"/>
    <row r="118" spans="1:16" hidden="1"/>
    <row r="119" spans="1:16" hidden="1"/>
    <row r="120" spans="1:16" hidden="1"/>
    <row r="121" spans="1:16" hidden="1"/>
    <row r="122" spans="1:16" hidden="1"/>
    <row r="123" spans="1:16" hidden="1">
      <c r="A123" s="84"/>
      <c r="P123" s="224"/>
    </row>
    <row r="124" spans="1:16" hidden="1"/>
    <row r="125" spans="1:16" hidden="1">
      <c r="D125" s="9"/>
      <c r="E125" s="9"/>
      <c r="F125" s="9"/>
      <c r="G125" s="9"/>
      <c r="H125" s="10"/>
      <c r="I125" s="9"/>
      <c r="J125" s="9"/>
      <c r="K125" s="9"/>
      <c r="L125" s="12"/>
      <c r="M125" s="12"/>
      <c r="N125" s="12"/>
      <c r="O125" s="12"/>
    </row>
    <row r="126" spans="1:16" hidden="1">
      <c r="D126" s="9"/>
      <c r="E126" s="9"/>
      <c r="F126" s="9"/>
      <c r="G126" s="9"/>
      <c r="H126" s="10"/>
      <c r="I126" s="9"/>
      <c r="J126" s="9"/>
      <c r="K126" s="9"/>
      <c r="L126" s="12"/>
      <c r="M126" s="12"/>
      <c r="N126" s="12"/>
      <c r="O126" s="12"/>
    </row>
    <row r="127" spans="1:16" hidden="1">
      <c r="D127" s="13"/>
      <c r="E127" s="13"/>
      <c r="F127" s="13"/>
      <c r="G127" s="13"/>
      <c r="H127" s="16"/>
      <c r="I127" s="13"/>
      <c r="J127" s="13"/>
      <c r="K127" s="13"/>
      <c r="L127" s="18"/>
      <c r="M127" s="18"/>
      <c r="N127" s="18"/>
      <c r="O127" s="18"/>
    </row>
    <row r="128" spans="1:16" hidden="1">
      <c r="D128" s="13"/>
      <c r="E128" s="13"/>
      <c r="F128" s="13"/>
      <c r="G128" s="13"/>
      <c r="H128" s="16"/>
      <c r="I128" s="13"/>
      <c r="J128" s="13"/>
      <c r="K128" s="13"/>
      <c r="L128" s="18"/>
      <c r="M128" s="18"/>
      <c r="N128" s="18"/>
      <c r="O128" s="18"/>
    </row>
    <row r="129" spans="1:16" hidden="1">
      <c r="A129" s="84"/>
      <c r="D129" s="13"/>
      <c r="E129" s="13"/>
      <c r="F129" s="13"/>
      <c r="G129" s="13"/>
      <c r="H129" s="16"/>
      <c r="I129" s="13"/>
      <c r="J129" s="13"/>
      <c r="K129" s="13"/>
      <c r="L129" s="18"/>
      <c r="M129" s="18"/>
      <c r="N129" s="18"/>
      <c r="O129" s="18"/>
      <c r="P129" s="224"/>
    </row>
    <row r="130" spans="1:16" hidden="1">
      <c r="D130" s="13"/>
      <c r="E130" s="13"/>
      <c r="F130" s="13"/>
      <c r="G130" s="13"/>
      <c r="H130" s="16"/>
      <c r="I130" s="13"/>
      <c r="J130" s="13"/>
      <c r="K130" s="13"/>
      <c r="L130" s="18"/>
      <c r="M130" s="18"/>
      <c r="N130" s="18"/>
      <c r="O130" s="18"/>
    </row>
    <row r="131" spans="1:16" hidden="1">
      <c r="D131" s="13"/>
      <c r="E131" s="13"/>
      <c r="F131" s="13"/>
      <c r="G131" s="13"/>
      <c r="H131" s="16"/>
      <c r="I131" s="13"/>
      <c r="J131" s="13"/>
      <c r="K131" s="13"/>
      <c r="L131" s="18"/>
      <c r="M131" s="18"/>
      <c r="N131" s="18"/>
      <c r="O131" s="18"/>
    </row>
    <row r="132" spans="1:16" hidden="1">
      <c r="A132" s="84"/>
      <c r="D132" s="13"/>
      <c r="E132" s="13"/>
      <c r="F132" s="13"/>
      <c r="G132" s="13"/>
      <c r="H132" s="16"/>
      <c r="I132" s="13"/>
      <c r="J132" s="13"/>
      <c r="K132" s="13"/>
      <c r="L132" s="18"/>
      <c r="M132" s="18"/>
      <c r="N132" s="18"/>
      <c r="O132" s="18"/>
      <c r="P132" s="224"/>
    </row>
    <row r="133" spans="1:16" hidden="1">
      <c r="D133" s="13"/>
      <c r="E133" s="13"/>
      <c r="F133" s="13"/>
      <c r="G133" s="13"/>
      <c r="H133" s="16"/>
      <c r="I133" s="13"/>
      <c r="J133" s="13"/>
      <c r="K133" s="13"/>
      <c r="L133" s="18"/>
      <c r="M133" s="18"/>
      <c r="N133" s="18"/>
      <c r="O133" s="18"/>
    </row>
    <row r="134" spans="1:16" hidden="1">
      <c r="D134" s="13"/>
      <c r="E134" s="13"/>
      <c r="F134" s="13"/>
      <c r="G134" s="13"/>
      <c r="H134" s="16"/>
      <c r="I134" s="13"/>
      <c r="J134" s="13"/>
      <c r="K134" s="13"/>
      <c r="L134" s="18"/>
      <c r="M134" s="18"/>
      <c r="N134" s="18"/>
      <c r="O134" s="18"/>
    </row>
    <row r="135" spans="1:16" hidden="1">
      <c r="D135" s="13"/>
      <c r="E135" s="13"/>
      <c r="F135" s="13"/>
      <c r="G135" s="13"/>
      <c r="H135" s="16"/>
      <c r="I135" s="13"/>
      <c r="J135" s="13"/>
      <c r="K135" s="13"/>
      <c r="L135" s="18"/>
      <c r="M135" s="18"/>
      <c r="N135" s="18"/>
      <c r="O135" s="18"/>
    </row>
    <row r="136" spans="1:16" hidden="1">
      <c r="D136" s="13"/>
      <c r="E136" s="13"/>
      <c r="F136" s="13"/>
      <c r="G136" s="13"/>
      <c r="H136" s="16"/>
      <c r="I136" s="13"/>
      <c r="J136" s="13"/>
      <c r="K136" s="13"/>
      <c r="L136" s="18"/>
      <c r="M136" s="18"/>
      <c r="N136" s="18"/>
      <c r="O136" s="18"/>
    </row>
    <row r="137" spans="1:16" hidden="1">
      <c r="A137" s="84"/>
      <c r="D137" s="13"/>
      <c r="E137" s="13"/>
      <c r="F137" s="13"/>
      <c r="G137" s="13"/>
      <c r="H137" s="16"/>
      <c r="I137" s="13"/>
      <c r="J137" s="13"/>
      <c r="K137" s="13"/>
      <c r="L137" s="18"/>
      <c r="M137" s="18"/>
      <c r="N137" s="18"/>
      <c r="O137" s="18"/>
      <c r="P137" s="224"/>
    </row>
    <row r="138" spans="1:16" hidden="1">
      <c r="A138" s="84"/>
      <c r="D138" s="13"/>
      <c r="E138" s="13"/>
      <c r="F138" s="13"/>
      <c r="G138" s="13"/>
      <c r="H138" s="16"/>
      <c r="I138" s="13"/>
      <c r="J138" s="13"/>
      <c r="K138" s="13"/>
      <c r="L138" s="18"/>
      <c r="M138" s="18"/>
      <c r="N138" s="18"/>
      <c r="O138" s="18"/>
      <c r="P138" s="224"/>
    </row>
    <row r="139" spans="1:16" hidden="1">
      <c r="D139" s="13"/>
      <c r="E139" s="13"/>
      <c r="F139" s="13"/>
      <c r="G139" s="13"/>
      <c r="H139" s="16"/>
      <c r="I139" s="13"/>
      <c r="J139" s="13"/>
      <c r="K139" s="13"/>
      <c r="L139" s="18"/>
      <c r="M139" s="18"/>
      <c r="N139" s="18"/>
      <c r="O139" s="18"/>
    </row>
    <row r="140" spans="1:16" hidden="1">
      <c r="D140" s="13"/>
      <c r="E140" s="13"/>
      <c r="F140" s="13"/>
      <c r="G140" s="13"/>
      <c r="H140" s="16"/>
      <c r="I140" s="13"/>
      <c r="J140" s="13"/>
      <c r="K140" s="13"/>
      <c r="L140" s="18"/>
      <c r="M140" s="18"/>
      <c r="N140" s="18"/>
      <c r="O140" s="18"/>
    </row>
    <row r="141" spans="1:16" hidden="1">
      <c r="D141" s="13"/>
      <c r="E141" s="13"/>
      <c r="F141" s="13"/>
      <c r="G141" s="13"/>
      <c r="H141" s="16"/>
      <c r="I141" s="13"/>
      <c r="J141" s="13"/>
      <c r="K141" s="13"/>
      <c r="L141" s="18"/>
      <c r="M141" s="18"/>
      <c r="N141" s="18"/>
      <c r="O141" s="18"/>
    </row>
    <row r="142" spans="1:16" hidden="1">
      <c r="D142" s="13"/>
      <c r="E142" s="13"/>
      <c r="F142" s="13"/>
      <c r="G142" s="13"/>
      <c r="H142" s="16"/>
      <c r="I142" s="13"/>
      <c r="J142" s="13"/>
      <c r="K142" s="13"/>
      <c r="L142" s="18"/>
      <c r="M142" s="18"/>
      <c r="N142" s="18"/>
      <c r="O142" s="18"/>
    </row>
    <row r="143" spans="1:16" hidden="1">
      <c r="D143" s="13"/>
      <c r="E143" s="13"/>
      <c r="F143" s="13"/>
      <c r="G143" s="13"/>
      <c r="H143" s="16"/>
      <c r="I143" s="13"/>
      <c r="J143" s="13"/>
      <c r="K143" s="13"/>
      <c r="L143" s="18"/>
      <c r="M143" s="18"/>
      <c r="N143" s="18"/>
      <c r="O143" s="18"/>
    </row>
    <row r="144" spans="1:16" hidden="1">
      <c r="D144" s="13"/>
      <c r="E144" s="13"/>
      <c r="F144" s="13"/>
      <c r="G144" s="13"/>
      <c r="H144" s="16"/>
      <c r="I144" s="13"/>
      <c r="J144" s="13"/>
      <c r="K144" s="13"/>
      <c r="L144" s="18"/>
      <c r="M144" s="18"/>
      <c r="N144" s="18"/>
      <c r="O144" s="18"/>
    </row>
    <row r="145" spans="4:15" hidden="1">
      <c r="D145" s="13"/>
      <c r="E145" s="13"/>
      <c r="F145" s="13"/>
      <c r="G145" s="13"/>
      <c r="H145" s="16"/>
      <c r="I145" s="13"/>
      <c r="J145" s="13"/>
      <c r="K145" s="13"/>
      <c r="L145" s="18"/>
      <c r="M145" s="18"/>
      <c r="N145" s="18"/>
      <c r="O145" s="18"/>
    </row>
    <row r="146" spans="4:15" hidden="1">
      <c r="D146" s="13"/>
      <c r="E146" s="13"/>
      <c r="F146" s="13"/>
      <c r="G146" s="13"/>
      <c r="H146" s="16"/>
      <c r="I146" s="13"/>
      <c r="J146" s="13"/>
      <c r="K146" s="13"/>
      <c r="L146" s="18"/>
      <c r="M146" s="18"/>
      <c r="N146" s="18"/>
      <c r="O146" s="18"/>
    </row>
    <row r="147" spans="4:15" hidden="1">
      <c r="D147" s="13"/>
      <c r="E147" s="13"/>
      <c r="F147" s="13"/>
      <c r="G147" s="13"/>
      <c r="H147" s="16"/>
      <c r="I147" s="13"/>
      <c r="J147" s="13"/>
      <c r="K147" s="13"/>
      <c r="L147" s="18"/>
      <c r="M147" s="18"/>
      <c r="N147" s="18"/>
      <c r="O147" s="18"/>
    </row>
    <row r="148" spans="4:15" hidden="1">
      <c r="D148" s="13"/>
      <c r="E148" s="13"/>
      <c r="F148" s="13"/>
      <c r="G148" s="13"/>
      <c r="H148" s="16"/>
      <c r="I148" s="13"/>
      <c r="J148" s="13"/>
      <c r="K148" s="13"/>
      <c r="L148" s="18"/>
      <c r="M148" s="18"/>
      <c r="N148" s="18"/>
      <c r="O148" s="18"/>
    </row>
    <row r="149" spans="4:15" hidden="1">
      <c r="D149" s="13"/>
      <c r="E149" s="13"/>
      <c r="F149" s="13"/>
      <c r="G149" s="13"/>
      <c r="H149" s="16"/>
      <c r="I149" s="13"/>
      <c r="J149" s="13"/>
      <c r="K149" s="13"/>
      <c r="L149" s="18"/>
      <c r="M149" s="18"/>
      <c r="N149" s="18"/>
      <c r="O149" s="18"/>
    </row>
    <row r="150" spans="4:15" hidden="1"/>
    <row r="151" spans="4:15" hidden="1"/>
    <row r="152" spans="4:15" hidden="1"/>
    <row r="153" spans="4:15" hidden="1"/>
    <row r="154" spans="4:15" hidden="1"/>
    <row r="155" spans="4:15" hidden="1"/>
    <row r="156" spans="4:15" hidden="1"/>
    <row r="157" spans="4:15" hidden="1"/>
    <row r="158" spans="4:15" hidden="1"/>
    <row r="159" spans="4:15" hidden="1"/>
    <row r="160" spans="4:15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mergeCells count="41">
    <mergeCell ref="H40:H41"/>
    <mergeCell ref="E21:F21"/>
    <mergeCell ref="E30:F30"/>
    <mergeCell ref="H21:J21"/>
    <mergeCell ref="H30:J30"/>
    <mergeCell ref="I36:J36"/>
    <mergeCell ref="H7:H9"/>
    <mergeCell ref="I5:J5"/>
    <mergeCell ref="I27:J27"/>
    <mergeCell ref="C7:C9"/>
    <mergeCell ref="B7:B9"/>
    <mergeCell ref="E7:E9"/>
    <mergeCell ref="G7:G9"/>
    <mergeCell ref="G12:G14"/>
    <mergeCell ref="H12:H14"/>
    <mergeCell ref="B15:B16"/>
    <mergeCell ref="B12:B14"/>
    <mergeCell ref="E12:E14"/>
    <mergeCell ref="E15:E16"/>
    <mergeCell ref="C40:C41"/>
    <mergeCell ref="B40:B41"/>
    <mergeCell ref="D12:D14"/>
    <mergeCell ref="C12:C14"/>
    <mergeCell ref="C15:C16"/>
    <mergeCell ref="C18:C19"/>
    <mergeCell ref="B18:B19"/>
    <mergeCell ref="E51:E52"/>
    <mergeCell ref="H51:H52"/>
    <mergeCell ref="I49:J49"/>
    <mergeCell ref="H43:J43"/>
    <mergeCell ref="B49:F49"/>
    <mergeCell ref="G51:G52"/>
    <mergeCell ref="E43:F43"/>
    <mergeCell ref="B51:B52"/>
    <mergeCell ref="C51:C52"/>
    <mergeCell ref="K61:L61"/>
    <mergeCell ref="C60:F61"/>
    <mergeCell ref="E55:F55"/>
    <mergeCell ref="H61:J61"/>
    <mergeCell ref="H60:J60"/>
    <mergeCell ref="H55:J55"/>
  </mergeCells>
  <dataValidations count="1">
    <dataValidation type="custom" allowBlank="1" showInputMessage="1" showErrorMessage="1" sqref="L43:O44 L21:O22 L30:O31 K60:O61 L55:O56">
      <formula1>" "</formula1>
    </dataValidation>
  </dataValidations>
  <pageMargins left="0.7" right="0.7" top="0.75" bottom="0.75" header="0.3" footer="0.3"/>
  <pageSetup scale="55" orientation="landscape" verticalDpi="0" r:id="rId1"/>
  <rowBreaks count="1" manualBreakCount="1">
    <brk id="2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>
    <tabColor theme="5" tint="0.39997558519241921"/>
  </sheetPr>
  <dimension ref="A1:WWH290"/>
  <sheetViews>
    <sheetView showGridLines="0" workbookViewId="0">
      <pane ySplit="5" topLeftCell="A34" activePane="bottomLeft" state="frozen"/>
      <selection pane="bottomLeft" activeCell="F43" sqref="F43"/>
    </sheetView>
  </sheetViews>
  <sheetFormatPr defaultColWidth="0" defaultRowHeight="11.25" zeroHeight="1"/>
  <cols>
    <col min="1" max="1" width="2.85546875" style="1" customWidth="1"/>
    <col min="2" max="2" width="4.7109375" style="1" customWidth="1"/>
    <col min="3" max="3" width="35.140625" style="4" customWidth="1"/>
    <col min="4" max="4" width="8.5703125" style="1" hidden="1" customWidth="1"/>
    <col min="5" max="5" width="11.140625" style="1" customWidth="1"/>
    <col min="6" max="6" width="7.85546875" style="1" customWidth="1"/>
    <col min="7" max="7" width="7.85546875" style="1" hidden="1" customWidth="1"/>
    <col min="8" max="8" width="13.5703125" style="3" customWidth="1"/>
    <col min="9" max="9" width="13.7109375" style="1" customWidth="1"/>
    <col min="10" max="10" width="8.42578125" style="1" customWidth="1"/>
    <col min="11" max="11" width="10" style="1" customWidth="1"/>
    <col min="12" max="12" width="16" style="5" customWidth="1"/>
    <col min="13" max="13" width="16" style="5" bestFit="1" customWidth="1"/>
    <col min="14" max="14" width="14.85546875" style="5" bestFit="1" customWidth="1"/>
    <col min="15" max="15" width="16" style="5" bestFit="1" customWidth="1"/>
    <col min="16" max="16" width="5.140625" style="223" customWidth="1"/>
    <col min="17" max="259" width="9.140625" style="1" hidden="1"/>
    <col min="260" max="260" width="4.28515625" style="1" hidden="1"/>
    <col min="261" max="261" width="32.140625" style="1" hidden="1"/>
    <col min="262" max="262" width="12.5703125" style="1" hidden="1"/>
    <col min="263" max="263" width="7.140625" style="1" hidden="1"/>
    <col min="264" max="264" width="11.28515625" style="1" hidden="1"/>
    <col min="265" max="265" width="10.140625" style="1" hidden="1"/>
    <col min="266" max="266" width="5" style="1" hidden="1"/>
    <col min="267" max="267" width="9.5703125" style="1" hidden="1"/>
    <col min="268" max="268" width="13" style="1" hidden="1"/>
    <col min="269" max="269" width="12.85546875" style="1" hidden="1"/>
    <col min="270" max="270" width="14.85546875" style="1" hidden="1"/>
    <col min="271" max="271" width="14.42578125" style="1" hidden="1"/>
    <col min="272" max="515" width="9.140625" style="1" hidden="1"/>
    <col min="516" max="516" width="4.28515625" style="1" hidden="1"/>
    <col min="517" max="517" width="32.140625" style="1" hidden="1"/>
    <col min="518" max="518" width="12.5703125" style="1" hidden="1"/>
    <col min="519" max="519" width="7.140625" style="1" hidden="1"/>
    <col min="520" max="520" width="11.28515625" style="1" hidden="1"/>
    <col min="521" max="521" width="10.140625" style="1" hidden="1"/>
    <col min="522" max="522" width="5" style="1" hidden="1"/>
    <col min="523" max="523" width="9.5703125" style="1" hidden="1"/>
    <col min="524" max="524" width="13" style="1" hidden="1"/>
    <col min="525" max="525" width="12.85546875" style="1" hidden="1"/>
    <col min="526" max="526" width="14.85546875" style="1" hidden="1"/>
    <col min="527" max="527" width="14.42578125" style="1" hidden="1"/>
    <col min="528" max="771" width="9.140625" style="1" hidden="1"/>
    <col min="772" max="772" width="4.28515625" style="1" hidden="1"/>
    <col min="773" max="773" width="32.140625" style="1" hidden="1"/>
    <col min="774" max="774" width="12.5703125" style="1" hidden="1"/>
    <col min="775" max="775" width="7.140625" style="1" hidden="1"/>
    <col min="776" max="776" width="11.28515625" style="1" hidden="1"/>
    <col min="777" max="777" width="10.140625" style="1" hidden="1"/>
    <col min="778" max="778" width="5" style="1" hidden="1"/>
    <col min="779" max="779" width="9.5703125" style="1" hidden="1"/>
    <col min="780" max="780" width="13" style="1" hidden="1"/>
    <col min="781" max="781" width="12.85546875" style="1" hidden="1"/>
    <col min="782" max="782" width="14.85546875" style="1" hidden="1"/>
    <col min="783" max="783" width="14.42578125" style="1" hidden="1"/>
    <col min="784" max="1027" width="9.140625" style="1" hidden="1"/>
    <col min="1028" max="1028" width="4.28515625" style="1" hidden="1"/>
    <col min="1029" max="1029" width="32.140625" style="1" hidden="1"/>
    <col min="1030" max="1030" width="12.5703125" style="1" hidden="1"/>
    <col min="1031" max="1031" width="7.140625" style="1" hidden="1"/>
    <col min="1032" max="1032" width="11.28515625" style="1" hidden="1"/>
    <col min="1033" max="1033" width="10.140625" style="1" hidden="1"/>
    <col min="1034" max="1034" width="5" style="1" hidden="1"/>
    <col min="1035" max="1035" width="9.5703125" style="1" hidden="1"/>
    <col min="1036" max="1036" width="13" style="1" hidden="1"/>
    <col min="1037" max="1037" width="12.85546875" style="1" hidden="1"/>
    <col min="1038" max="1038" width="14.85546875" style="1" hidden="1"/>
    <col min="1039" max="1039" width="14.42578125" style="1" hidden="1"/>
    <col min="1040" max="1283" width="9.140625" style="1" hidden="1"/>
    <col min="1284" max="1284" width="4.28515625" style="1" hidden="1"/>
    <col min="1285" max="1285" width="32.140625" style="1" hidden="1"/>
    <col min="1286" max="1286" width="12.5703125" style="1" hidden="1"/>
    <col min="1287" max="1287" width="7.140625" style="1" hidden="1"/>
    <col min="1288" max="1288" width="11.28515625" style="1" hidden="1"/>
    <col min="1289" max="1289" width="10.140625" style="1" hidden="1"/>
    <col min="1290" max="1290" width="5" style="1" hidden="1"/>
    <col min="1291" max="1291" width="9.5703125" style="1" hidden="1"/>
    <col min="1292" max="1292" width="13" style="1" hidden="1"/>
    <col min="1293" max="1293" width="12.85546875" style="1" hidden="1"/>
    <col min="1294" max="1294" width="14.85546875" style="1" hidden="1"/>
    <col min="1295" max="1295" width="14.42578125" style="1" hidden="1"/>
    <col min="1296" max="1539" width="9.140625" style="1" hidden="1"/>
    <col min="1540" max="1540" width="4.28515625" style="1" hidden="1"/>
    <col min="1541" max="1541" width="32.140625" style="1" hidden="1"/>
    <col min="1542" max="1542" width="12.5703125" style="1" hidden="1"/>
    <col min="1543" max="1543" width="7.140625" style="1" hidden="1"/>
    <col min="1544" max="1544" width="11.28515625" style="1" hidden="1"/>
    <col min="1545" max="1545" width="10.140625" style="1" hidden="1"/>
    <col min="1546" max="1546" width="5" style="1" hidden="1"/>
    <col min="1547" max="1547" width="9.5703125" style="1" hidden="1"/>
    <col min="1548" max="1548" width="13" style="1" hidden="1"/>
    <col min="1549" max="1549" width="12.85546875" style="1" hidden="1"/>
    <col min="1550" max="1550" width="14.85546875" style="1" hidden="1"/>
    <col min="1551" max="1551" width="14.42578125" style="1" hidden="1"/>
    <col min="1552" max="1795" width="9.140625" style="1" hidden="1"/>
    <col min="1796" max="1796" width="4.28515625" style="1" hidden="1"/>
    <col min="1797" max="1797" width="32.140625" style="1" hidden="1"/>
    <col min="1798" max="1798" width="12.5703125" style="1" hidden="1"/>
    <col min="1799" max="1799" width="7.140625" style="1" hidden="1"/>
    <col min="1800" max="1800" width="11.28515625" style="1" hidden="1"/>
    <col min="1801" max="1801" width="10.140625" style="1" hidden="1"/>
    <col min="1802" max="1802" width="5" style="1" hidden="1"/>
    <col min="1803" max="1803" width="9.5703125" style="1" hidden="1"/>
    <col min="1804" max="1804" width="13" style="1" hidden="1"/>
    <col min="1805" max="1805" width="12.85546875" style="1" hidden="1"/>
    <col min="1806" max="1806" width="14.85546875" style="1" hidden="1"/>
    <col min="1807" max="1807" width="14.42578125" style="1" hidden="1"/>
    <col min="1808" max="2051" width="9.140625" style="1" hidden="1"/>
    <col min="2052" max="2052" width="4.28515625" style="1" hidden="1"/>
    <col min="2053" max="2053" width="32.140625" style="1" hidden="1"/>
    <col min="2054" max="2054" width="12.5703125" style="1" hidden="1"/>
    <col min="2055" max="2055" width="7.140625" style="1" hidden="1"/>
    <col min="2056" max="2056" width="11.28515625" style="1" hidden="1"/>
    <col min="2057" max="2057" width="10.140625" style="1" hidden="1"/>
    <col min="2058" max="2058" width="5" style="1" hidden="1"/>
    <col min="2059" max="2059" width="9.5703125" style="1" hidden="1"/>
    <col min="2060" max="2060" width="13" style="1" hidden="1"/>
    <col min="2061" max="2061" width="12.85546875" style="1" hidden="1"/>
    <col min="2062" max="2062" width="14.85546875" style="1" hidden="1"/>
    <col min="2063" max="2063" width="14.42578125" style="1" hidden="1"/>
    <col min="2064" max="2307" width="9.140625" style="1" hidden="1"/>
    <col min="2308" max="2308" width="4.28515625" style="1" hidden="1"/>
    <col min="2309" max="2309" width="32.140625" style="1" hidden="1"/>
    <col min="2310" max="2310" width="12.5703125" style="1" hidden="1"/>
    <col min="2311" max="2311" width="7.140625" style="1" hidden="1"/>
    <col min="2312" max="2312" width="11.28515625" style="1" hidden="1"/>
    <col min="2313" max="2313" width="10.140625" style="1" hidden="1"/>
    <col min="2314" max="2314" width="5" style="1" hidden="1"/>
    <col min="2315" max="2315" width="9.5703125" style="1" hidden="1"/>
    <col min="2316" max="2316" width="13" style="1" hidden="1"/>
    <col min="2317" max="2317" width="12.85546875" style="1" hidden="1"/>
    <col min="2318" max="2318" width="14.85546875" style="1" hidden="1"/>
    <col min="2319" max="2319" width="14.42578125" style="1" hidden="1"/>
    <col min="2320" max="2563" width="9.140625" style="1" hidden="1"/>
    <col min="2564" max="2564" width="4.28515625" style="1" hidden="1"/>
    <col min="2565" max="2565" width="32.140625" style="1" hidden="1"/>
    <col min="2566" max="2566" width="12.5703125" style="1" hidden="1"/>
    <col min="2567" max="2567" width="7.140625" style="1" hidden="1"/>
    <col min="2568" max="2568" width="11.28515625" style="1" hidden="1"/>
    <col min="2569" max="2569" width="10.140625" style="1" hidden="1"/>
    <col min="2570" max="2570" width="5" style="1" hidden="1"/>
    <col min="2571" max="2571" width="9.5703125" style="1" hidden="1"/>
    <col min="2572" max="2572" width="13" style="1" hidden="1"/>
    <col min="2573" max="2573" width="12.85546875" style="1" hidden="1"/>
    <col min="2574" max="2574" width="14.85546875" style="1" hidden="1"/>
    <col min="2575" max="2575" width="14.42578125" style="1" hidden="1"/>
    <col min="2576" max="2819" width="9.140625" style="1" hidden="1"/>
    <col min="2820" max="2820" width="4.28515625" style="1" hidden="1"/>
    <col min="2821" max="2821" width="32.140625" style="1" hidden="1"/>
    <col min="2822" max="2822" width="12.5703125" style="1" hidden="1"/>
    <col min="2823" max="2823" width="7.140625" style="1" hidden="1"/>
    <col min="2824" max="2824" width="11.28515625" style="1" hidden="1"/>
    <col min="2825" max="2825" width="10.140625" style="1" hidden="1"/>
    <col min="2826" max="2826" width="5" style="1" hidden="1"/>
    <col min="2827" max="2827" width="9.5703125" style="1" hidden="1"/>
    <col min="2828" max="2828" width="13" style="1" hidden="1"/>
    <col min="2829" max="2829" width="12.85546875" style="1" hidden="1"/>
    <col min="2830" max="2830" width="14.85546875" style="1" hidden="1"/>
    <col min="2831" max="2831" width="14.42578125" style="1" hidden="1"/>
    <col min="2832" max="3075" width="9.140625" style="1" hidden="1"/>
    <col min="3076" max="3076" width="4.28515625" style="1" hidden="1"/>
    <col min="3077" max="3077" width="32.140625" style="1" hidden="1"/>
    <col min="3078" max="3078" width="12.5703125" style="1" hidden="1"/>
    <col min="3079" max="3079" width="7.140625" style="1" hidden="1"/>
    <col min="3080" max="3080" width="11.28515625" style="1" hidden="1"/>
    <col min="3081" max="3081" width="10.140625" style="1" hidden="1"/>
    <col min="3082" max="3082" width="5" style="1" hidden="1"/>
    <col min="3083" max="3083" width="9.5703125" style="1" hidden="1"/>
    <col min="3084" max="3084" width="13" style="1" hidden="1"/>
    <col min="3085" max="3085" width="12.85546875" style="1" hidden="1"/>
    <col min="3086" max="3086" width="14.85546875" style="1" hidden="1"/>
    <col min="3087" max="3087" width="14.42578125" style="1" hidden="1"/>
    <col min="3088" max="3331" width="9.140625" style="1" hidden="1"/>
    <col min="3332" max="3332" width="4.28515625" style="1" hidden="1"/>
    <col min="3333" max="3333" width="32.140625" style="1" hidden="1"/>
    <col min="3334" max="3334" width="12.5703125" style="1" hidden="1"/>
    <col min="3335" max="3335" width="7.140625" style="1" hidden="1"/>
    <col min="3336" max="3336" width="11.28515625" style="1" hidden="1"/>
    <col min="3337" max="3337" width="10.140625" style="1" hidden="1"/>
    <col min="3338" max="3338" width="5" style="1" hidden="1"/>
    <col min="3339" max="3339" width="9.5703125" style="1" hidden="1"/>
    <col min="3340" max="3340" width="13" style="1" hidden="1"/>
    <col min="3341" max="3341" width="12.85546875" style="1" hidden="1"/>
    <col min="3342" max="3342" width="14.85546875" style="1" hidden="1"/>
    <col min="3343" max="3343" width="14.42578125" style="1" hidden="1"/>
    <col min="3344" max="3587" width="9.140625" style="1" hidden="1"/>
    <col min="3588" max="3588" width="4.28515625" style="1" hidden="1"/>
    <col min="3589" max="3589" width="32.140625" style="1" hidden="1"/>
    <col min="3590" max="3590" width="12.5703125" style="1" hidden="1"/>
    <col min="3591" max="3591" width="7.140625" style="1" hidden="1"/>
    <col min="3592" max="3592" width="11.28515625" style="1" hidden="1"/>
    <col min="3593" max="3593" width="10.140625" style="1" hidden="1"/>
    <col min="3594" max="3594" width="5" style="1" hidden="1"/>
    <col min="3595" max="3595" width="9.5703125" style="1" hidden="1"/>
    <col min="3596" max="3596" width="13" style="1" hidden="1"/>
    <col min="3597" max="3597" width="12.85546875" style="1" hidden="1"/>
    <col min="3598" max="3598" width="14.85546875" style="1" hidden="1"/>
    <col min="3599" max="3599" width="14.42578125" style="1" hidden="1"/>
    <col min="3600" max="3843" width="9.140625" style="1" hidden="1"/>
    <col min="3844" max="3844" width="4.28515625" style="1" hidden="1"/>
    <col min="3845" max="3845" width="32.140625" style="1" hidden="1"/>
    <col min="3846" max="3846" width="12.5703125" style="1" hidden="1"/>
    <col min="3847" max="3847" width="7.140625" style="1" hidden="1"/>
    <col min="3848" max="3848" width="11.28515625" style="1" hidden="1"/>
    <col min="3849" max="3849" width="10.140625" style="1" hidden="1"/>
    <col min="3850" max="3850" width="5" style="1" hidden="1"/>
    <col min="3851" max="3851" width="9.5703125" style="1" hidden="1"/>
    <col min="3852" max="3852" width="13" style="1" hidden="1"/>
    <col min="3853" max="3853" width="12.85546875" style="1" hidden="1"/>
    <col min="3854" max="3854" width="14.85546875" style="1" hidden="1"/>
    <col min="3855" max="3855" width="14.42578125" style="1" hidden="1"/>
    <col min="3856" max="4099" width="9.140625" style="1" hidden="1"/>
    <col min="4100" max="4100" width="4.28515625" style="1" hidden="1"/>
    <col min="4101" max="4101" width="32.140625" style="1" hidden="1"/>
    <col min="4102" max="4102" width="12.5703125" style="1" hidden="1"/>
    <col min="4103" max="4103" width="7.140625" style="1" hidden="1"/>
    <col min="4104" max="4104" width="11.28515625" style="1" hidden="1"/>
    <col min="4105" max="4105" width="10.140625" style="1" hidden="1"/>
    <col min="4106" max="4106" width="5" style="1" hidden="1"/>
    <col min="4107" max="4107" width="9.5703125" style="1" hidden="1"/>
    <col min="4108" max="4108" width="13" style="1" hidden="1"/>
    <col min="4109" max="4109" width="12.85546875" style="1" hidden="1"/>
    <col min="4110" max="4110" width="14.85546875" style="1" hidden="1"/>
    <col min="4111" max="4111" width="14.42578125" style="1" hidden="1"/>
    <col min="4112" max="4355" width="9.140625" style="1" hidden="1"/>
    <col min="4356" max="4356" width="4.28515625" style="1" hidden="1"/>
    <col min="4357" max="4357" width="32.140625" style="1" hidden="1"/>
    <col min="4358" max="4358" width="12.5703125" style="1" hidden="1"/>
    <col min="4359" max="4359" width="7.140625" style="1" hidden="1"/>
    <col min="4360" max="4360" width="11.28515625" style="1" hidden="1"/>
    <col min="4361" max="4361" width="10.140625" style="1" hidden="1"/>
    <col min="4362" max="4362" width="5" style="1" hidden="1"/>
    <col min="4363" max="4363" width="9.5703125" style="1" hidden="1"/>
    <col min="4364" max="4364" width="13" style="1" hidden="1"/>
    <col min="4365" max="4365" width="12.85546875" style="1" hidden="1"/>
    <col min="4366" max="4366" width="14.85546875" style="1" hidden="1"/>
    <col min="4367" max="4367" width="14.42578125" style="1" hidden="1"/>
    <col min="4368" max="4611" width="9.140625" style="1" hidden="1"/>
    <col min="4612" max="4612" width="4.28515625" style="1" hidden="1"/>
    <col min="4613" max="4613" width="32.140625" style="1" hidden="1"/>
    <col min="4614" max="4614" width="12.5703125" style="1" hidden="1"/>
    <col min="4615" max="4615" width="7.140625" style="1" hidden="1"/>
    <col min="4616" max="4616" width="11.28515625" style="1" hidden="1"/>
    <col min="4617" max="4617" width="10.140625" style="1" hidden="1"/>
    <col min="4618" max="4618" width="5" style="1" hidden="1"/>
    <col min="4619" max="4619" width="9.5703125" style="1" hidden="1"/>
    <col min="4620" max="4620" width="13" style="1" hidden="1"/>
    <col min="4621" max="4621" width="12.85546875" style="1" hidden="1"/>
    <col min="4622" max="4622" width="14.85546875" style="1" hidden="1"/>
    <col min="4623" max="4623" width="14.42578125" style="1" hidden="1"/>
    <col min="4624" max="4867" width="9.140625" style="1" hidden="1"/>
    <col min="4868" max="4868" width="4.28515625" style="1" hidden="1"/>
    <col min="4869" max="4869" width="32.140625" style="1" hidden="1"/>
    <col min="4870" max="4870" width="12.5703125" style="1" hidden="1"/>
    <col min="4871" max="4871" width="7.140625" style="1" hidden="1"/>
    <col min="4872" max="4872" width="11.28515625" style="1" hidden="1"/>
    <col min="4873" max="4873" width="10.140625" style="1" hidden="1"/>
    <col min="4874" max="4874" width="5" style="1" hidden="1"/>
    <col min="4875" max="4875" width="9.5703125" style="1" hidden="1"/>
    <col min="4876" max="4876" width="13" style="1" hidden="1"/>
    <col min="4877" max="4877" width="12.85546875" style="1" hidden="1"/>
    <col min="4878" max="4878" width="14.85546875" style="1" hidden="1"/>
    <col min="4879" max="4879" width="14.42578125" style="1" hidden="1"/>
    <col min="4880" max="5123" width="9.140625" style="1" hidden="1"/>
    <col min="5124" max="5124" width="4.28515625" style="1" hidden="1"/>
    <col min="5125" max="5125" width="32.140625" style="1" hidden="1"/>
    <col min="5126" max="5126" width="12.5703125" style="1" hidden="1"/>
    <col min="5127" max="5127" width="7.140625" style="1" hidden="1"/>
    <col min="5128" max="5128" width="11.28515625" style="1" hidden="1"/>
    <col min="5129" max="5129" width="10.140625" style="1" hidden="1"/>
    <col min="5130" max="5130" width="5" style="1" hidden="1"/>
    <col min="5131" max="5131" width="9.5703125" style="1" hidden="1"/>
    <col min="5132" max="5132" width="13" style="1" hidden="1"/>
    <col min="5133" max="5133" width="12.85546875" style="1" hidden="1"/>
    <col min="5134" max="5134" width="14.85546875" style="1" hidden="1"/>
    <col min="5135" max="5135" width="14.42578125" style="1" hidden="1"/>
    <col min="5136" max="5379" width="9.140625" style="1" hidden="1"/>
    <col min="5380" max="5380" width="4.28515625" style="1" hidden="1"/>
    <col min="5381" max="5381" width="32.140625" style="1" hidden="1"/>
    <col min="5382" max="5382" width="12.5703125" style="1" hidden="1"/>
    <col min="5383" max="5383" width="7.140625" style="1" hidden="1"/>
    <col min="5384" max="5384" width="11.28515625" style="1" hidden="1"/>
    <col min="5385" max="5385" width="10.140625" style="1" hidden="1"/>
    <col min="5386" max="5386" width="5" style="1" hidden="1"/>
    <col min="5387" max="5387" width="9.5703125" style="1" hidden="1"/>
    <col min="5388" max="5388" width="13" style="1" hidden="1"/>
    <col min="5389" max="5389" width="12.85546875" style="1" hidden="1"/>
    <col min="5390" max="5390" width="14.85546875" style="1" hidden="1"/>
    <col min="5391" max="5391" width="14.42578125" style="1" hidden="1"/>
    <col min="5392" max="5635" width="9.140625" style="1" hidden="1"/>
    <col min="5636" max="5636" width="4.28515625" style="1" hidden="1"/>
    <col min="5637" max="5637" width="32.140625" style="1" hidden="1"/>
    <col min="5638" max="5638" width="12.5703125" style="1" hidden="1"/>
    <col min="5639" max="5639" width="7.140625" style="1" hidden="1"/>
    <col min="5640" max="5640" width="11.28515625" style="1" hidden="1"/>
    <col min="5641" max="5641" width="10.140625" style="1" hidden="1"/>
    <col min="5642" max="5642" width="5" style="1" hidden="1"/>
    <col min="5643" max="5643" width="9.5703125" style="1" hidden="1"/>
    <col min="5644" max="5644" width="13" style="1" hidden="1"/>
    <col min="5645" max="5645" width="12.85546875" style="1" hidden="1"/>
    <col min="5646" max="5646" width="14.85546875" style="1" hidden="1"/>
    <col min="5647" max="5647" width="14.42578125" style="1" hidden="1"/>
    <col min="5648" max="5891" width="9.140625" style="1" hidden="1"/>
    <col min="5892" max="5892" width="4.28515625" style="1" hidden="1"/>
    <col min="5893" max="5893" width="32.140625" style="1" hidden="1"/>
    <col min="5894" max="5894" width="12.5703125" style="1" hidden="1"/>
    <col min="5895" max="5895" width="7.140625" style="1" hidden="1"/>
    <col min="5896" max="5896" width="11.28515625" style="1" hidden="1"/>
    <col min="5897" max="5897" width="10.140625" style="1" hidden="1"/>
    <col min="5898" max="5898" width="5" style="1" hidden="1"/>
    <col min="5899" max="5899" width="9.5703125" style="1" hidden="1"/>
    <col min="5900" max="5900" width="13" style="1" hidden="1"/>
    <col min="5901" max="5901" width="12.85546875" style="1" hidden="1"/>
    <col min="5902" max="5902" width="14.85546875" style="1" hidden="1"/>
    <col min="5903" max="5903" width="14.42578125" style="1" hidden="1"/>
    <col min="5904" max="6147" width="9.140625" style="1" hidden="1"/>
    <col min="6148" max="6148" width="4.28515625" style="1" hidden="1"/>
    <col min="6149" max="6149" width="32.140625" style="1" hidden="1"/>
    <col min="6150" max="6150" width="12.5703125" style="1" hidden="1"/>
    <col min="6151" max="6151" width="7.140625" style="1" hidden="1"/>
    <col min="6152" max="6152" width="11.28515625" style="1" hidden="1"/>
    <col min="6153" max="6153" width="10.140625" style="1" hidden="1"/>
    <col min="6154" max="6154" width="5" style="1" hidden="1"/>
    <col min="6155" max="6155" width="9.5703125" style="1" hidden="1"/>
    <col min="6156" max="6156" width="13" style="1" hidden="1"/>
    <col min="6157" max="6157" width="12.85546875" style="1" hidden="1"/>
    <col min="6158" max="6158" width="14.85546875" style="1" hidden="1"/>
    <col min="6159" max="6159" width="14.42578125" style="1" hidden="1"/>
    <col min="6160" max="6403" width="9.140625" style="1" hidden="1"/>
    <col min="6404" max="6404" width="4.28515625" style="1" hidden="1"/>
    <col min="6405" max="6405" width="32.140625" style="1" hidden="1"/>
    <col min="6406" max="6406" width="12.5703125" style="1" hidden="1"/>
    <col min="6407" max="6407" width="7.140625" style="1" hidden="1"/>
    <col min="6408" max="6408" width="11.28515625" style="1" hidden="1"/>
    <col min="6409" max="6409" width="10.140625" style="1" hidden="1"/>
    <col min="6410" max="6410" width="5" style="1" hidden="1"/>
    <col min="6411" max="6411" width="9.5703125" style="1" hidden="1"/>
    <col min="6412" max="6412" width="13" style="1" hidden="1"/>
    <col min="6413" max="6413" width="12.85546875" style="1" hidden="1"/>
    <col min="6414" max="6414" width="14.85546875" style="1" hidden="1"/>
    <col min="6415" max="6415" width="14.42578125" style="1" hidden="1"/>
    <col min="6416" max="6659" width="9.140625" style="1" hidden="1"/>
    <col min="6660" max="6660" width="4.28515625" style="1" hidden="1"/>
    <col min="6661" max="6661" width="32.140625" style="1" hidden="1"/>
    <col min="6662" max="6662" width="12.5703125" style="1" hidden="1"/>
    <col min="6663" max="6663" width="7.140625" style="1" hidden="1"/>
    <col min="6664" max="6664" width="11.28515625" style="1" hidden="1"/>
    <col min="6665" max="6665" width="10.140625" style="1" hidden="1"/>
    <col min="6666" max="6666" width="5" style="1" hidden="1"/>
    <col min="6667" max="6667" width="9.5703125" style="1" hidden="1"/>
    <col min="6668" max="6668" width="13" style="1" hidden="1"/>
    <col min="6669" max="6669" width="12.85546875" style="1" hidden="1"/>
    <col min="6670" max="6670" width="14.85546875" style="1" hidden="1"/>
    <col min="6671" max="6671" width="14.42578125" style="1" hidden="1"/>
    <col min="6672" max="6915" width="9.140625" style="1" hidden="1"/>
    <col min="6916" max="6916" width="4.28515625" style="1" hidden="1"/>
    <col min="6917" max="6917" width="32.140625" style="1" hidden="1"/>
    <col min="6918" max="6918" width="12.5703125" style="1" hidden="1"/>
    <col min="6919" max="6919" width="7.140625" style="1" hidden="1"/>
    <col min="6920" max="6920" width="11.28515625" style="1" hidden="1"/>
    <col min="6921" max="6921" width="10.140625" style="1" hidden="1"/>
    <col min="6922" max="6922" width="5" style="1" hidden="1"/>
    <col min="6923" max="6923" width="9.5703125" style="1" hidden="1"/>
    <col min="6924" max="6924" width="13" style="1" hidden="1"/>
    <col min="6925" max="6925" width="12.85546875" style="1" hidden="1"/>
    <col min="6926" max="6926" width="14.85546875" style="1" hidden="1"/>
    <col min="6927" max="6927" width="14.42578125" style="1" hidden="1"/>
    <col min="6928" max="7171" width="9.140625" style="1" hidden="1"/>
    <col min="7172" max="7172" width="4.28515625" style="1" hidden="1"/>
    <col min="7173" max="7173" width="32.140625" style="1" hidden="1"/>
    <col min="7174" max="7174" width="12.5703125" style="1" hidden="1"/>
    <col min="7175" max="7175" width="7.140625" style="1" hidden="1"/>
    <col min="7176" max="7176" width="11.28515625" style="1" hidden="1"/>
    <col min="7177" max="7177" width="10.140625" style="1" hidden="1"/>
    <col min="7178" max="7178" width="5" style="1" hidden="1"/>
    <col min="7179" max="7179" width="9.5703125" style="1" hidden="1"/>
    <col min="7180" max="7180" width="13" style="1" hidden="1"/>
    <col min="7181" max="7181" width="12.85546875" style="1" hidden="1"/>
    <col min="7182" max="7182" width="14.85546875" style="1" hidden="1"/>
    <col min="7183" max="7183" width="14.42578125" style="1" hidden="1"/>
    <col min="7184" max="7427" width="9.140625" style="1" hidden="1"/>
    <col min="7428" max="7428" width="4.28515625" style="1" hidden="1"/>
    <col min="7429" max="7429" width="32.140625" style="1" hidden="1"/>
    <col min="7430" max="7430" width="12.5703125" style="1" hidden="1"/>
    <col min="7431" max="7431" width="7.140625" style="1" hidden="1"/>
    <col min="7432" max="7432" width="11.28515625" style="1" hidden="1"/>
    <col min="7433" max="7433" width="10.140625" style="1" hidden="1"/>
    <col min="7434" max="7434" width="5" style="1" hidden="1"/>
    <col min="7435" max="7435" width="9.5703125" style="1" hidden="1"/>
    <col min="7436" max="7436" width="13" style="1" hidden="1"/>
    <col min="7437" max="7437" width="12.85546875" style="1" hidden="1"/>
    <col min="7438" max="7438" width="14.85546875" style="1" hidden="1"/>
    <col min="7439" max="7439" width="14.42578125" style="1" hidden="1"/>
    <col min="7440" max="7683" width="9.140625" style="1" hidden="1"/>
    <col min="7684" max="7684" width="4.28515625" style="1" hidden="1"/>
    <col min="7685" max="7685" width="32.140625" style="1" hidden="1"/>
    <col min="7686" max="7686" width="12.5703125" style="1" hidden="1"/>
    <col min="7687" max="7687" width="7.140625" style="1" hidden="1"/>
    <col min="7688" max="7688" width="11.28515625" style="1" hidden="1"/>
    <col min="7689" max="7689" width="10.140625" style="1" hidden="1"/>
    <col min="7690" max="7690" width="5" style="1" hidden="1"/>
    <col min="7691" max="7691" width="9.5703125" style="1" hidden="1"/>
    <col min="7692" max="7692" width="13" style="1" hidden="1"/>
    <col min="7693" max="7693" width="12.85546875" style="1" hidden="1"/>
    <col min="7694" max="7694" width="14.85546875" style="1" hidden="1"/>
    <col min="7695" max="7695" width="14.42578125" style="1" hidden="1"/>
    <col min="7696" max="7939" width="9.140625" style="1" hidden="1"/>
    <col min="7940" max="7940" width="4.28515625" style="1" hidden="1"/>
    <col min="7941" max="7941" width="32.140625" style="1" hidden="1"/>
    <col min="7942" max="7942" width="12.5703125" style="1" hidden="1"/>
    <col min="7943" max="7943" width="7.140625" style="1" hidden="1"/>
    <col min="7944" max="7944" width="11.28515625" style="1" hidden="1"/>
    <col min="7945" max="7945" width="10.140625" style="1" hidden="1"/>
    <col min="7946" max="7946" width="5" style="1" hidden="1"/>
    <col min="7947" max="7947" width="9.5703125" style="1" hidden="1"/>
    <col min="7948" max="7948" width="13" style="1" hidden="1"/>
    <col min="7949" max="7949" width="12.85546875" style="1" hidden="1"/>
    <col min="7950" max="7950" width="14.85546875" style="1" hidden="1"/>
    <col min="7951" max="7951" width="14.42578125" style="1" hidden="1"/>
    <col min="7952" max="8195" width="9.140625" style="1" hidden="1"/>
    <col min="8196" max="8196" width="4.28515625" style="1" hidden="1"/>
    <col min="8197" max="8197" width="32.140625" style="1" hidden="1"/>
    <col min="8198" max="8198" width="12.5703125" style="1" hidden="1"/>
    <col min="8199" max="8199" width="7.140625" style="1" hidden="1"/>
    <col min="8200" max="8200" width="11.28515625" style="1" hidden="1"/>
    <col min="8201" max="8201" width="10.140625" style="1" hidden="1"/>
    <col min="8202" max="8202" width="5" style="1" hidden="1"/>
    <col min="8203" max="8203" width="9.5703125" style="1" hidden="1"/>
    <col min="8204" max="8204" width="13" style="1" hidden="1"/>
    <col min="8205" max="8205" width="12.85546875" style="1" hidden="1"/>
    <col min="8206" max="8206" width="14.85546875" style="1" hidden="1"/>
    <col min="8207" max="8207" width="14.42578125" style="1" hidden="1"/>
    <col min="8208" max="8451" width="9.140625" style="1" hidden="1"/>
    <col min="8452" max="8452" width="4.28515625" style="1" hidden="1"/>
    <col min="8453" max="8453" width="32.140625" style="1" hidden="1"/>
    <col min="8454" max="8454" width="12.5703125" style="1" hidden="1"/>
    <col min="8455" max="8455" width="7.140625" style="1" hidden="1"/>
    <col min="8456" max="8456" width="11.28515625" style="1" hidden="1"/>
    <col min="8457" max="8457" width="10.140625" style="1" hidden="1"/>
    <col min="8458" max="8458" width="5" style="1" hidden="1"/>
    <col min="8459" max="8459" width="9.5703125" style="1" hidden="1"/>
    <col min="8460" max="8460" width="13" style="1" hidden="1"/>
    <col min="8461" max="8461" width="12.85546875" style="1" hidden="1"/>
    <col min="8462" max="8462" width="14.85546875" style="1" hidden="1"/>
    <col min="8463" max="8463" width="14.42578125" style="1" hidden="1"/>
    <col min="8464" max="8707" width="9.140625" style="1" hidden="1"/>
    <col min="8708" max="8708" width="4.28515625" style="1" hidden="1"/>
    <col min="8709" max="8709" width="32.140625" style="1" hidden="1"/>
    <col min="8710" max="8710" width="12.5703125" style="1" hidden="1"/>
    <col min="8711" max="8711" width="7.140625" style="1" hidden="1"/>
    <col min="8712" max="8712" width="11.28515625" style="1" hidden="1"/>
    <col min="8713" max="8713" width="10.140625" style="1" hidden="1"/>
    <col min="8714" max="8714" width="5" style="1" hidden="1"/>
    <col min="8715" max="8715" width="9.5703125" style="1" hidden="1"/>
    <col min="8716" max="8716" width="13" style="1" hidden="1"/>
    <col min="8717" max="8717" width="12.85546875" style="1" hidden="1"/>
    <col min="8718" max="8718" width="14.85546875" style="1" hidden="1"/>
    <col min="8719" max="8719" width="14.42578125" style="1" hidden="1"/>
    <col min="8720" max="8963" width="9.140625" style="1" hidden="1"/>
    <col min="8964" max="8964" width="4.28515625" style="1" hidden="1"/>
    <col min="8965" max="8965" width="32.140625" style="1" hidden="1"/>
    <col min="8966" max="8966" width="12.5703125" style="1" hidden="1"/>
    <col min="8967" max="8967" width="7.140625" style="1" hidden="1"/>
    <col min="8968" max="8968" width="11.28515625" style="1" hidden="1"/>
    <col min="8969" max="8969" width="10.140625" style="1" hidden="1"/>
    <col min="8970" max="8970" width="5" style="1" hidden="1"/>
    <col min="8971" max="8971" width="9.5703125" style="1" hidden="1"/>
    <col min="8972" max="8972" width="13" style="1" hidden="1"/>
    <col min="8973" max="8973" width="12.85546875" style="1" hidden="1"/>
    <col min="8974" max="8974" width="14.85546875" style="1" hidden="1"/>
    <col min="8975" max="8975" width="14.42578125" style="1" hidden="1"/>
    <col min="8976" max="9219" width="9.140625" style="1" hidden="1"/>
    <col min="9220" max="9220" width="4.28515625" style="1" hidden="1"/>
    <col min="9221" max="9221" width="32.140625" style="1" hidden="1"/>
    <col min="9222" max="9222" width="12.5703125" style="1" hidden="1"/>
    <col min="9223" max="9223" width="7.140625" style="1" hidden="1"/>
    <col min="9224" max="9224" width="11.28515625" style="1" hidden="1"/>
    <col min="9225" max="9225" width="10.140625" style="1" hidden="1"/>
    <col min="9226" max="9226" width="5" style="1" hidden="1"/>
    <col min="9227" max="9227" width="9.5703125" style="1" hidden="1"/>
    <col min="9228" max="9228" width="13" style="1" hidden="1"/>
    <col min="9229" max="9229" width="12.85546875" style="1" hidden="1"/>
    <col min="9230" max="9230" width="14.85546875" style="1" hidden="1"/>
    <col min="9231" max="9231" width="14.42578125" style="1" hidden="1"/>
    <col min="9232" max="9475" width="9.140625" style="1" hidden="1"/>
    <col min="9476" max="9476" width="4.28515625" style="1" hidden="1"/>
    <col min="9477" max="9477" width="32.140625" style="1" hidden="1"/>
    <col min="9478" max="9478" width="12.5703125" style="1" hidden="1"/>
    <col min="9479" max="9479" width="7.140625" style="1" hidden="1"/>
    <col min="9480" max="9480" width="11.28515625" style="1" hidden="1"/>
    <col min="9481" max="9481" width="10.140625" style="1" hidden="1"/>
    <col min="9482" max="9482" width="5" style="1" hidden="1"/>
    <col min="9483" max="9483" width="9.5703125" style="1" hidden="1"/>
    <col min="9484" max="9484" width="13" style="1" hidden="1"/>
    <col min="9485" max="9485" width="12.85546875" style="1" hidden="1"/>
    <col min="9486" max="9486" width="14.85546875" style="1" hidden="1"/>
    <col min="9487" max="9487" width="14.42578125" style="1" hidden="1"/>
    <col min="9488" max="9731" width="9.140625" style="1" hidden="1"/>
    <col min="9732" max="9732" width="4.28515625" style="1" hidden="1"/>
    <col min="9733" max="9733" width="32.140625" style="1" hidden="1"/>
    <col min="9734" max="9734" width="12.5703125" style="1" hidden="1"/>
    <col min="9735" max="9735" width="7.140625" style="1" hidden="1"/>
    <col min="9736" max="9736" width="11.28515625" style="1" hidden="1"/>
    <col min="9737" max="9737" width="10.140625" style="1" hidden="1"/>
    <col min="9738" max="9738" width="5" style="1" hidden="1"/>
    <col min="9739" max="9739" width="9.5703125" style="1" hidden="1"/>
    <col min="9740" max="9740" width="13" style="1" hidden="1"/>
    <col min="9741" max="9741" width="12.85546875" style="1" hidden="1"/>
    <col min="9742" max="9742" width="14.85546875" style="1" hidden="1"/>
    <col min="9743" max="9743" width="14.42578125" style="1" hidden="1"/>
    <col min="9744" max="9987" width="9.140625" style="1" hidden="1"/>
    <col min="9988" max="9988" width="4.28515625" style="1" hidden="1"/>
    <col min="9989" max="9989" width="32.140625" style="1" hidden="1"/>
    <col min="9990" max="9990" width="12.5703125" style="1" hidden="1"/>
    <col min="9991" max="9991" width="7.140625" style="1" hidden="1"/>
    <col min="9992" max="9992" width="11.28515625" style="1" hidden="1"/>
    <col min="9993" max="9993" width="10.140625" style="1" hidden="1"/>
    <col min="9994" max="9994" width="5" style="1" hidden="1"/>
    <col min="9995" max="9995" width="9.5703125" style="1" hidden="1"/>
    <col min="9996" max="9996" width="13" style="1" hidden="1"/>
    <col min="9997" max="9997" width="12.85546875" style="1" hidden="1"/>
    <col min="9998" max="9998" width="14.85546875" style="1" hidden="1"/>
    <col min="9999" max="9999" width="14.42578125" style="1" hidden="1"/>
    <col min="10000" max="10243" width="9.140625" style="1" hidden="1"/>
    <col min="10244" max="10244" width="4.28515625" style="1" hidden="1"/>
    <col min="10245" max="10245" width="32.140625" style="1" hidden="1"/>
    <col min="10246" max="10246" width="12.5703125" style="1" hidden="1"/>
    <col min="10247" max="10247" width="7.140625" style="1" hidden="1"/>
    <col min="10248" max="10248" width="11.28515625" style="1" hidden="1"/>
    <col min="10249" max="10249" width="10.140625" style="1" hidden="1"/>
    <col min="10250" max="10250" width="5" style="1" hidden="1"/>
    <col min="10251" max="10251" width="9.5703125" style="1" hidden="1"/>
    <col min="10252" max="10252" width="13" style="1" hidden="1"/>
    <col min="10253" max="10253" width="12.85546875" style="1" hidden="1"/>
    <col min="10254" max="10254" width="14.85546875" style="1" hidden="1"/>
    <col min="10255" max="10255" width="14.42578125" style="1" hidden="1"/>
    <col min="10256" max="10499" width="9.140625" style="1" hidden="1"/>
    <col min="10500" max="10500" width="4.28515625" style="1" hidden="1"/>
    <col min="10501" max="10501" width="32.140625" style="1" hidden="1"/>
    <col min="10502" max="10502" width="12.5703125" style="1" hidden="1"/>
    <col min="10503" max="10503" width="7.140625" style="1" hidden="1"/>
    <col min="10504" max="10504" width="11.28515625" style="1" hidden="1"/>
    <col min="10505" max="10505" width="10.140625" style="1" hidden="1"/>
    <col min="10506" max="10506" width="5" style="1" hidden="1"/>
    <col min="10507" max="10507" width="9.5703125" style="1" hidden="1"/>
    <col min="10508" max="10508" width="13" style="1" hidden="1"/>
    <col min="10509" max="10509" width="12.85546875" style="1" hidden="1"/>
    <col min="10510" max="10510" width="14.85546875" style="1" hidden="1"/>
    <col min="10511" max="10511" width="14.42578125" style="1" hidden="1"/>
    <col min="10512" max="10755" width="9.140625" style="1" hidden="1"/>
    <col min="10756" max="10756" width="4.28515625" style="1" hidden="1"/>
    <col min="10757" max="10757" width="32.140625" style="1" hidden="1"/>
    <col min="10758" max="10758" width="12.5703125" style="1" hidden="1"/>
    <col min="10759" max="10759" width="7.140625" style="1" hidden="1"/>
    <col min="10760" max="10760" width="11.28515625" style="1" hidden="1"/>
    <col min="10761" max="10761" width="10.140625" style="1" hidden="1"/>
    <col min="10762" max="10762" width="5" style="1" hidden="1"/>
    <col min="10763" max="10763" width="9.5703125" style="1" hidden="1"/>
    <col min="10764" max="10764" width="13" style="1" hidden="1"/>
    <col min="10765" max="10765" width="12.85546875" style="1" hidden="1"/>
    <col min="10766" max="10766" width="14.85546875" style="1" hidden="1"/>
    <col min="10767" max="10767" width="14.42578125" style="1" hidden="1"/>
    <col min="10768" max="11011" width="9.140625" style="1" hidden="1"/>
    <col min="11012" max="11012" width="4.28515625" style="1" hidden="1"/>
    <col min="11013" max="11013" width="32.140625" style="1" hidden="1"/>
    <col min="11014" max="11014" width="12.5703125" style="1" hidden="1"/>
    <col min="11015" max="11015" width="7.140625" style="1" hidden="1"/>
    <col min="11016" max="11016" width="11.28515625" style="1" hidden="1"/>
    <col min="11017" max="11017" width="10.140625" style="1" hidden="1"/>
    <col min="11018" max="11018" width="5" style="1" hidden="1"/>
    <col min="11019" max="11019" width="9.5703125" style="1" hidden="1"/>
    <col min="11020" max="11020" width="13" style="1" hidden="1"/>
    <col min="11021" max="11021" width="12.85546875" style="1" hidden="1"/>
    <col min="11022" max="11022" width="14.85546875" style="1" hidden="1"/>
    <col min="11023" max="11023" width="14.42578125" style="1" hidden="1"/>
    <col min="11024" max="11267" width="9.140625" style="1" hidden="1"/>
    <col min="11268" max="11268" width="4.28515625" style="1" hidden="1"/>
    <col min="11269" max="11269" width="32.140625" style="1" hidden="1"/>
    <col min="11270" max="11270" width="12.5703125" style="1" hidden="1"/>
    <col min="11271" max="11271" width="7.140625" style="1" hidden="1"/>
    <col min="11272" max="11272" width="11.28515625" style="1" hidden="1"/>
    <col min="11273" max="11273" width="10.140625" style="1" hidden="1"/>
    <col min="11274" max="11274" width="5" style="1" hidden="1"/>
    <col min="11275" max="11275" width="9.5703125" style="1" hidden="1"/>
    <col min="11276" max="11276" width="13" style="1" hidden="1"/>
    <col min="11277" max="11277" width="12.85546875" style="1" hidden="1"/>
    <col min="11278" max="11278" width="14.85546875" style="1" hidden="1"/>
    <col min="11279" max="11279" width="14.42578125" style="1" hidden="1"/>
    <col min="11280" max="11523" width="9.140625" style="1" hidden="1"/>
    <col min="11524" max="11524" width="4.28515625" style="1" hidden="1"/>
    <col min="11525" max="11525" width="32.140625" style="1" hidden="1"/>
    <col min="11526" max="11526" width="12.5703125" style="1" hidden="1"/>
    <col min="11527" max="11527" width="7.140625" style="1" hidden="1"/>
    <col min="11528" max="11528" width="11.28515625" style="1" hidden="1"/>
    <col min="11529" max="11529" width="10.140625" style="1" hidden="1"/>
    <col min="11530" max="11530" width="5" style="1" hidden="1"/>
    <col min="11531" max="11531" width="9.5703125" style="1" hidden="1"/>
    <col min="11532" max="11532" width="13" style="1" hidden="1"/>
    <col min="11533" max="11533" width="12.85546875" style="1" hidden="1"/>
    <col min="11534" max="11534" width="14.85546875" style="1" hidden="1"/>
    <col min="11535" max="11535" width="14.42578125" style="1" hidden="1"/>
    <col min="11536" max="11779" width="9.140625" style="1" hidden="1"/>
    <col min="11780" max="11780" width="4.28515625" style="1" hidden="1"/>
    <col min="11781" max="11781" width="32.140625" style="1" hidden="1"/>
    <col min="11782" max="11782" width="12.5703125" style="1" hidden="1"/>
    <col min="11783" max="11783" width="7.140625" style="1" hidden="1"/>
    <col min="11784" max="11784" width="11.28515625" style="1" hidden="1"/>
    <col min="11785" max="11785" width="10.140625" style="1" hidden="1"/>
    <col min="11786" max="11786" width="5" style="1" hidden="1"/>
    <col min="11787" max="11787" width="9.5703125" style="1" hidden="1"/>
    <col min="11788" max="11788" width="13" style="1" hidden="1"/>
    <col min="11789" max="11789" width="12.85546875" style="1" hidden="1"/>
    <col min="11790" max="11790" width="14.85546875" style="1" hidden="1"/>
    <col min="11791" max="11791" width="14.42578125" style="1" hidden="1"/>
    <col min="11792" max="12035" width="9.140625" style="1" hidden="1"/>
    <col min="12036" max="12036" width="4.28515625" style="1" hidden="1"/>
    <col min="12037" max="12037" width="32.140625" style="1" hidden="1"/>
    <col min="12038" max="12038" width="12.5703125" style="1" hidden="1"/>
    <col min="12039" max="12039" width="7.140625" style="1" hidden="1"/>
    <col min="12040" max="12040" width="11.28515625" style="1" hidden="1"/>
    <col min="12041" max="12041" width="10.140625" style="1" hidden="1"/>
    <col min="12042" max="12042" width="5" style="1" hidden="1"/>
    <col min="12043" max="12043" width="9.5703125" style="1" hidden="1"/>
    <col min="12044" max="12044" width="13" style="1" hidden="1"/>
    <col min="12045" max="12045" width="12.85546875" style="1" hidden="1"/>
    <col min="12046" max="12046" width="14.85546875" style="1" hidden="1"/>
    <col min="12047" max="12047" width="14.42578125" style="1" hidden="1"/>
    <col min="12048" max="12291" width="9.140625" style="1" hidden="1"/>
    <col min="12292" max="12292" width="4.28515625" style="1" hidden="1"/>
    <col min="12293" max="12293" width="32.140625" style="1" hidden="1"/>
    <col min="12294" max="12294" width="12.5703125" style="1" hidden="1"/>
    <col min="12295" max="12295" width="7.140625" style="1" hidden="1"/>
    <col min="12296" max="12296" width="11.28515625" style="1" hidden="1"/>
    <col min="12297" max="12297" width="10.140625" style="1" hidden="1"/>
    <col min="12298" max="12298" width="5" style="1" hidden="1"/>
    <col min="12299" max="12299" width="9.5703125" style="1" hidden="1"/>
    <col min="12300" max="12300" width="13" style="1" hidden="1"/>
    <col min="12301" max="12301" width="12.85546875" style="1" hidden="1"/>
    <col min="12302" max="12302" width="14.85546875" style="1" hidden="1"/>
    <col min="12303" max="12303" width="14.42578125" style="1" hidden="1"/>
    <col min="12304" max="12547" width="9.140625" style="1" hidden="1"/>
    <col min="12548" max="12548" width="4.28515625" style="1" hidden="1"/>
    <col min="12549" max="12549" width="32.140625" style="1" hidden="1"/>
    <col min="12550" max="12550" width="12.5703125" style="1" hidden="1"/>
    <col min="12551" max="12551" width="7.140625" style="1" hidden="1"/>
    <col min="12552" max="12552" width="11.28515625" style="1" hidden="1"/>
    <col min="12553" max="12553" width="10.140625" style="1" hidden="1"/>
    <col min="12554" max="12554" width="5" style="1" hidden="1"/>
    <col min="12555" max="12555" width="9.5703125" style="1" hidden="1"/>
    <col min="12556" max="12556" width="13" style="1" hidden="1"/>
    <col min="12557" max="12557" width="12.85546875" style="1" hidden="1"/>
    <col min="12558" max="12558" width="14.85546875" style="1" hidden="1"/>
    <col min="12559" max="12559" width="14.42578125" style="1" hidden="1"/>
    <col min="12560" max="12803" width="9.140625" style="1" hidden="1"/>
    <col min="12804" max="12804" width="4.28515625" style="1" hidden="1"/>
    <col min="12805" max="12805" width="32.140625" style="1" hidden="1"/>
    <col min="12806" max="12806" width="12.5703125" style="1" hidden="1"/>
    <col min="12807" max="12807" width="7.140625" style="1" hidden="1"/>
    <col min="12808" max="12808" width="11.28515625" style="1" hidden="1"/>
    <col min="12809" max="12809" width="10.140625" style="1" hidden="1"/>
    <col min="12810" max="12810" width="5" style="1" hidden="1"/>
    <col min="12811" max="12811" width="9.5703125" style="1" hidden="1"/>
    <col min="12812" max="12812" width="13" style="1" hidden="1"/>
    <col min="12813" max="12813" width="12.85546875" style="1" hidden="1"/>
    <col min="12814" max="12814" width="14.85546875" style="1" hidden="1"/>
    <col min="12815" max="12815" width="14.42578125" style="1" hidden="1"/>
    <col min="12816" max="13059" width="9.140625" style="1" hidden="1"/>
    <col min="13060" max="13060" width="4.28515625" style="1" hidden="1"/>
    <col min="13061" max="13061" width="32.140625" style="1" hidden="1"/>
    <col min="13062" max="13062" width="12.5703125" style="1" hidden="1"/>
    <col min="13063" max="13063" width="7.140625" style="1" hidden="1"/>
    <col min="13064" max="13064" width="11.28515625" style="1" hidden="1"/>
    <col min="13065" max="13065" width="10.140625" style="1" hidden="1"/>
    <col min="13066" max="13066" width="5" style="1" hidden="1"/>
    <col min="13067" max="13067" width="9.5703125" style="1" hidden="1"/>
    <col min="13068" max="13068" width="13" style="1" hidden="1"/>
    <col min="13069" max="13069" width="12.85546875" style="1" hidden="1"/>
    <col min="13070" max="13070" width="14.85546875" style="1" hidden="1"/>
    <col min="13071" max="13071" width="14.42578125" style="1" hidden="1"/>
    <col min="13072" max="13315" width="9.140625" style="1" hidden="1"/>
    <col min="13316" max="13316" width="4.28515625" style="1" hidden="1"/>
    <col min="13317" max="13317" width="32.140625" style="1" hidden="1"/>
    <col min="13318" max="13318" width="12.5703125" style="1" hidden="1"/>
    <col min="13319" max="13319" width="7.140625" style="1" hidden="1"/>
    <col min="13320" max="13320" width="11.28515625" style="1" hidden="1"/>
    <col min="13321" max="13321" width="10.140625" style="1" hidden="1"/>
    <col min="13322" max="13322" width="5" style="1" hidden="1"/>
    <col min="13323" max="13323" width="9.5703125" style="1" hidden="1"/>
    <col min="13324" max="13324" width="13" style="1" hidden="1"/>
    <col min="13325" max="13325" width="12.85546875" style="1" hidden="1"/>
    <col min="13326" max="13326" width="14.85546875" style="1" hidden="1"/>
    <col min="13327" max="13327" width="14.42578125" style="1" hidden="1"/>
    <col min="13328" max="13571" width="9.140625" style="1" hidden="1"/>
    <col min="13572" max="13572" width="4.28515625" style="1" hidden="1"/>
    <col min="13573" max="13573" width="32.140625" style="1" hidden="1"/>
    <col min="13574" max="13574" width="12.5703125" style="1" hidden="1"/>
    <col min="13575" max="13575" width="7.140625" style="1" hidden="1"/>
    <col min="13576" max="13576" width="11.28515625" style="1" hidden="1"/>
    <col min="13577" max="13577" width="10.140625" style="1" hidden="1"/>
    <col min="13578" max="13578" width="5" style="1" hidden="1"/>
    <col min="13579" max="13579" width="9.5703125" style="1" hidden="1"/>
    <col min="13580" max="13580" width="13" style="1" hidden="1"/>
    <col min="13581" max="13581" width="12.85546875" style="1" hidden="1"/>
    <col min="13582" max="13582" width="14.85546875" style="1" hidden="1"/>
    <col min="13583" max="13583" width="14.42578125" style="1" hidden="1"/>
    <col min="13584" max="13827" width="9.140625" style="1" hidden="1"/>
    <col min="13828" max="13828" width="4.28515625" style="1" hidden="1"/>
    <col min="13829" max="13829" width="32.140625" style="1" hidden="1"/>
    <col min="13830" max="13830" width="12.5703125" style="1" hidden="1"/>
    <col min="13831" max="13831" width="7.140625" style="1" hidden="1"/>
    <col min="13832" max="13832" width="11.28515625" style="1" hidden="1"/>
    <col min="13833" max="13833" width="10.140625" style="1" hidden="1"/>
    <col min="13834" max="13834" width="5" style="1" hidden="1"/>
    <col min="13835" max="13835" width="9.5703125" style="1" hidden="1"/>
    <col min="13836" max="13836" width="13" style="1" hidden="1"/>
    <col min="13837" max="13837" width="12.85546875" style="1" hidden="1"/>
    <col min="13838" max="13838" width="14.85546875" style="1" hidden="1"/>
    <col min="13839" max="13839" width="14.42578125" style="1" hidden="1"/>
    <col min="13840" max="14083" width="9.140625" style="1" hidden="1"/>
    <col min="14084" max="14084" width="4.28515625" style="1" hidden="1"/>
    <col min="14085" max="14085" width="32.140625" style="1" hidden="1"/>
    <col min="14086" max="14086" width="12.5703125" style="1" hidden="1"/>
    <col min="14087" max="14087" width="7.140625" style="1" hidden="1"/>
    <col min="14088" max="14088" width="11.28515625" style="1" hidden="1"/>
    <col min="14089" max="14089" width="10.140625" style="1" hidden="1"/>
    <col min="14090" max="14090" width="5" style="1" hidden="1"/>
    <col min="14091" max="14091" width="9.5703125" style="1" hidden="1"/>
    <col min="14092" max="14092" width="13" style="1" hidden="1"/>
    <col min="14093" max="14093" width="12.85546875" style="1" hidden="1"/>
    <col min="14094" max="14094" width="14.85546875" style="1" hidden="1"/>
    <col min="14095" max="14095" width="14.42578125" style="1" hidden="1"/>
    <col min="14096" max="14339" width="9.140625" style="1" hidden="1"/>
    <col min="14340" max="14340" width="4.28515625" style="1" hidden="1"/>
    <col min="14341" max="14341" width="32.140625" style="1" hidden="1"/>
    <col min="14342" max="14342" width="12.5703125" style="1" hidden="1"/>
    <col min="14343" max="14343" width="7.140625" style="1" hidden="1"/>
    <col min="14344" max="14344" width="11.28515625" style="1" hidden="1"/>
    <col min="14345" max="14345" width="10.140625" style="1" hidden="1"/>
    <col min="14346" max="14346" width="5" style="1" hidden="1"/>
    <col min="14347" max="14347" width="9.5703125" style="1" hidden="1"/>
    <col min="14348" max="14348" width="13" style="1" hidden="1"/>
    <col min="14349" max="14349" width="12.85546875" style="1" hidden="1"/>
    <col min="14350" max="14350" width="14.85546875" style="1" hidden="1"/>
    <col min="14351" max="14351" width="14.42578125" style="1" hidden="1"/>
    <col min="14352" max="14595" width="9.140625" style="1" hidden="1"/>
    <col min="14596" max="14596" width="4.28515625" style="1" hidden="1"/>
    <col min="14597" max="14597" width="32.140625" style="1" hidden="1"/>
    <col min="14598" max="14598" width="12.5703125" style="1" hidden="1"/>
    <col min="14599" max="14599" width="7.140625" style="1" hidden="1"/>
    <col min="14600" max="14600" width="11.28515625" style="1" hidden="1"/>
    <col min="14601" max="14601" width="10.140625" style="1" hidden="1"/>
    <col min="14602" max="14602" width="5" style="1" hidden="1"/>
    <col min="14603" max="14603" width="9.5703125" style="1" hidden="1"/>
    <col min="14604" max="14604" width="13" style="1" hidden="1"/>
    <col min="14605" max="14605" width="12.85546875" style="1" hidden="1"/>
    <col min="14606" max="14606" width="14.85546875" style="1" hidden="1"/>
    <col min="14607" max="14607" width="14.42578125" style="1" hidden="1"/>
    <col min="14608" max="14851" width="9.140625" style="1" hidden="1"/>
    <col min="14852" max="14852" width="4.28515625" style="1" hidden="1"/>
    <col min="14853" max="14853" width="32.140625" style="1" hidden="1"/>
    <col min="14854" max="14854" width="12.5703125" style="1" hidden="1"/>
    <col min="14855" max="14855" width="7.140625" style="1" hidden="1"/>
    <col min="14856" max="14856" width="11.28515625" style="1" hidden="1"/>
    <col min="14857" max="14857" width="10.140625" style="1" hidden="1"/>
    <col min="14858" max="14858" width="5" style="1" hidden="1"/>
    <col min="14859" max="14859" width="9.5703125" style="1" hidden="1"/>
    <col min="14860" max="14860" width="13" style="1" hidden="1"/>
    <col min="14861" max="14861" width="12.85546875" style="1" hidden="1"/>
    <col min="14862" max="14862" width="14.85546875" style="1" hidden="1"/>
    <col min="14863" max="14863" width="14.42578125" style="1" hidden="1"/>
    <col min="14864" max="15107" width="9.140625" style="1" hidden="1"/>
    <col min="15108" max="15108" width="4.28515625" style="1" hidden="1"/>
    <col min="15109" max="15109" width="32.140625" style="1" hidden="1"/>
    <col min="15110" max="15110" width="12.5703125" style="1" hidden="1"/>
    <col min="15111" max="15111" width="7.140625" style="1" hidden="1"/>
    <col min="15112" max="15112" width="11.28515625" style="1" hidden="1"/>
    <col min="15113" max="15113" width="10.140625" style="1" hidden="1"/>
    <col min="15114" max="15114" width="5" style="1" hidden="1"/>
    <col min="15115" max="15115" width="9.5703125" style="1" hidden="1"/>
    <col min="15116" max="15116" width="13" style="1" hidden="1"/>
    <col min="15117" max="15117" width="12.85546875" style="1" hidden="1"/>
    <col min="15118" max="15118" width="14.85546875" style="1" hidden="1"/>
    <col min="15119" max="15119" width="14.42578125" style="1" hidden="1"/>
    <col min="15120" max="15363" width="9.140625" style="1" hidden="1"/>
    <col min="15364" max="15364" width="4.28515625" style="1" hidden="1"/>
    <col min="15365" max="15365" width="32.140625" style="1" hidden="1"/>
    <col min="15366" max="15366" width="12.5703125" style="1" hidden="1"/>
    <col min="15367" max="15367" width="7.140625" style="1" hidden="1"/>
    <col min="15368" max="15368" width="11.28515625" style="1" hidden="1"/>
    <col min="15369" max="15369" width="10.140625" style="1" hidden="1"/>
    <col min="15370" max="15370" width="5" style="1" hidden="1"/>
    <col min="15371" max="15371" width="9.5703125" style="1" hidden="1"/>
    <col min="15372" max="15372" width="13" style="1" hidden="1"/>
    <col min="15373" max="15373" width="12.85546875" style="1" hidden="1"/>
    <col min="15374" max="15374" width="14.85546875" style="1" hidden="1"/>
    <col min="15375" max="15375" width="14.42578125" style="1" hidden="1"/>
    <col min="15376" max="15619" width="9.140625" style="1" hidden="1"/>
    <col min="15620" max="15620" width="4.28515625" style="1" hidden="1"/>
    <col min="15621" max="15621" width="32.140625" style="1" hidden="1"/>
    <col min="15622" max="15622" width="12.5703125" style="1" hidden="1"/>
    <col min="15623" max="15623" width="7.140625" style="1" hidden="1"/>
    <col min="15624" max="15624" width="11.28515625" style="1" hidden="1"/>
    <col min="15625" max="15625" width="10.140625" style="1" hidden="1"/>
    <col min="15626" max="15626" width="5" style="1" hidden="1"/>
    <col min="15627" max="15627" width="9.5703125" style="1" hidden="1"/>
    <col min="15628" max="15628" width="13" style="1" hidden="1"/>
    <col min="15629" max="15629" width="12.85546875" style="1" hidden="1"/>
    <col min="15630" max="15630" width="14.85546875" style="1" hidden="1"/>
    <col min="15631" max="15631" width="14.42578125" style="1" hidden="1"/>
    <col min="15632" max="15875" width="9.140625" style="1" hidden="1"/>
    <col min="15876" max="15876" width="4.28515625" style="1" hidden="1"/>
    <col min="15877" max="15877" width="32.140625" style="1" hidden="1"/>
    <col min="15878" max="15878" width="12.5703125" style="1" hidden="1"/>
    <col min="15879" max="15879" width="7.140625" style="1" hidden="1"/>
    <col min="15880" max="15880" width="11.28515625" style="1" hidden="1"/>
    <col min="15881" max="15881" width="10.140625" style="1" hidden="1"/>
    <col min="15882" max="15882" width="5" style="1" hidden="1"/>
    <col min="15883" max="15883" width="9.5703125" style="1" hidden="1"/>
    <col min="15884" max="15884" width="13" style="1" hidden="1"/>
    <col min="15885" max="15885" width="12.85546875" style="1" hidden="1"/>
    <col min="15886" max="15886" width="14.85546875" style="1" hidden="1"/>
    <col min="15887" max="15887" width="14.42578125" style="1" hidden="1"/>
    <col min="15888" max="16131" width="9.140625" style="1" hidden="1"/>
    <col min="16132" max="16132" width="4.28515625" style="1" hidden="1"/>
    <col min="16133" max="16133" width="32.140625" style="1" hidden="1"/>
    <col min="16134" max="16134" width="12.5703125" style="1" hidden="1"/>
    <col min="16135" max="16135" width="7.140625" style="1" hidden="1"/>
    <col min="16136" max="16136" width="11.28515625" style="1" hidden="1"/>
    <col min="16137" max="16137" width="10.140625" style="1" hidden="1"/>
    <col min="16138" max="16138" width="5" style="1" hidden="1"/>
    <col min="16139" max="16139" width="9.5703125" style="1" hidden="1"/>
    <col min="16140" max="16140" width="13" style="1" hidden="1"/>
    <col min="16141" max="16141" width="12.85546875" style="1" hidden="1"/>
    <col min="16142" max="16142" width="14.85546875" style="1" hidden="1"/>
    <col min="16143" max="16143" width="14.42578125" style="1" hidden="1"/>
    <col min="16144" max="16144" width="12.85546875" style="1" hidden="1"/>
    <col min="16145" max="16145" width="14.85546875" style="1" hidden="1"/>
    <col min="16146" max="16147" width="14.42578125" style="1" hidden="1"/>
    <col min="16148" max="16148" width="12.85546875" style="1" hidden="1"/>
    <col min="16149" max="16149" width="14.85546875" style="1" hidden="1"/>
    <col min="16150" max="16154" width="14.42578125" style="1" hidden="1"/>
    <col min="16155" max="16384" width="9.140625" style="1" hidden="1"/>
  </cols>
  <sheetData>
    <row r="1" spans="1:16"/>
    <row r="2" spans="1:16" ht="22.5" customHeight="1">
      <c r="B2" s="241" t="s">
        <v>790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</row>
    <row r="3" spans="1:16" ht="12" thickBot="1"/>
    <row r="4" spans="1:16" s="2" customFormat="1" ht="28.5" customHeight="1" thickBot="1">
      <c r="A4" s="1"/>
      <c r="B4" s="170" t="s">
        <v>294</v>
      </c>
      <c r="C4" s="171" t="s">
        <v>295</v>
      </c>
      <c r="D4" s="170" t="s">
        <v>699</v>
      </c>
      <c r="E4" s="171" t="s">
        <v>296</v>
      </c>
      <c r="F4" s="170" t="s">
        <v>297</v>
      </c>
      <c r="G4" s="192" t="s">
        <v>708</v>
      </c>
      <c r="H4" s="172" t="s">
        <v>298</v>
      </c>
      <c r="I4" s="170" t="s">
        <v>299</v>
      </c>
      <c r="J4" s="170" t="s">
        <v>300</v>
      </c>
      <c r="K4" s="170" t="s">
        <v>301</v>
      </c>
      <c r="L4" s="173" t="s">
        <v>302</v>
      </c>
      <c r="M4" s="173" t="s">
        <v>3</v>
      </c>
      <c r="N4" s="173" t="s">
        <v>5</v>
      </c>
      <c r="O4" s="173" t="s">
        <v>303</v>
      </c>
      <c r="P4" s="223"/>
    </row>
    <row r="5" spans="1:16" s="2" customFormat="1" ht="15.75" customHeight="1">
      <c r="B5" s="273" t="s">
        <v>531</v>
      </c>
      <c r="C5" s="274"/>
      <c r="D5" s="274"/>
      <c r="E5" s="274"/>
      <c r="F5" s="274"/>
      <c r="G5" s="275"/>
      <c r="H5" s="159" t="s">
        <v>304</v>
      </c>
      <c r="I5" s="300" t="s">
        <v>531</v>
      </c>
      <c r="J5" s="301"/>
      <c r="K5" s="53" t="s">
        <v>304</v>
      </c>
      <c r="L5" s="220"/>
      <c r="M5" s="221"/>
      <c r="N5" s="221"/>
      <c r="O5" s="222" t="s">
        <v>493</v>
      </c>
      <c r="P5" s="224"/>
    </row>
    <row r="6" spans="1:16" ht="22.5" customHeight="1">
      <c r="B6" s="266">
        <v>1</v>
      </c>
      <c r="C6" s="264" t="s">
        <v>636</v>
      </c>
      <c r="D6" s="55"/>
      <c r="E6" s="266" t="s">
        <v>336</v>
      </c>
      <c r="F6" s="19" t="s">
        <v>141</v>
      </c>
      <c r="G6" s="266" t="s">
        <v>624</v>
      </c>
      <c r="H6" s="20">
        <v>254</v>
      </c>
      <c r="I6" s="19" t="s">
        <v>305</v>
      </c>
      <c r="J6" s="19" t="s">
        <v>0</v>
      </c>
      <c r="K6" s="21">
        <v>189</v>
      </c>
      <c r="L6" s="27">
        <v>18900000.00000003</v>
      </c>
      <c r="M6" s="27">
        <v>123762413.30518147</v>
      </c>
      <c r="N6" s="27">
        <v>115523830.07838017</v>
      </c>
      <c r="O6" s="54">
        <f t="shared" ref="O6:O41" si="0">SUM(L6:N6)</f>
        <v>258186243.38356167</v>
      </c>
    </row>
    <row r="7" spans="1:16" ht="22.5" customHeight="1">
      <c r="B7" s="267"/>
      <c r="C7" s="265"/>
      <c r="D7" s="25"/>
      <c r="E7" s="267"/>
      <c r="F7" s="19" t="s">
        <v>196</v>
      </c>
      <c r="G7" s="267"/>
      <c r="H7" s="20">
        <v>65</v>
      </c>
      <c r="I7" s="19" t="s">
        <v>306</v>
      </c>
      <c r="J7" s="19" t="s">
        <v>0</v>
      </c>
      <c r="K7" s="21">
        <v>65</v>
      </c>
      <c r="L7" s="22">
        <v>6500000.0000000149</v>
      </c>
      <c r="M7" s="22">
        <v>38413147.381380558</v>
      </c>
      <c r="N7" s="22">
        <v>36021475.111770123</v>
      </c>
      <c r="O7" s="54">
        <f t="shared" si="0"/>
        <v>80934622.493150696</v>
      </c>
    </row>
    <row r="8" spans="1:16" ht="28.5" customHeight="1">
      <c r="B8" s="19">
        <v>2</v>
      </c>
      <c r="C8" s="35" t="s">
        <v>722</v>
      </c>
      <c r="D8" s="19">
        <v>19701</v>
      </c>
      <c r="E8" s="19" t="s">
        <v>336</v>
      </c>
      <c r="F8" s="19" t="s">
        <v>199</v>
      </c>
      <c r="G8" s="19" t="s">
        <v>624</v>
      </c>
      <c r="H8" s="20">
        <v>420</v>
      </c>
      <c r="I8" s="19" t="s">
        <v>307</v>
      </c>
      <c r="J8" s="19" t="s">
        <v>0</v>
      </c>
      <c r="K8" s="21">
        <v>420</v>
      </c>
      <c r="L8" s="22">
        <v>42000000.00000006</v>
      </c>
      <c r="M8" s="22">
        <v>204534704.20434266</v>
      </c>
      <c r="N8" s="22">
        <v>170921218.27510935</v>
      </c>
      <c r="O8" s="54">
        <f t="shared" si="0"/>
        <v>417455922.47945207</v>
      </c>
    </row>
    <row r="9" spans="1:16" ht="27.75" customHeight="1">
      <c r="B9" s="19">
        <v>3</v>
      </c>
      <c r="C9" s="35" t="s">
        <v>637</v>
      </c>
      <c r="D9" s="19"/>
      <c r="E9" s="19" t="s">
        <v>336</v>
      </c>
      <c r="F9" s="19" t="s">
        <v>200</v>
      </c>
      <c r="G9" s="19" t="s">
        <v>624</v>
      </c>
      <c r="H9" s="20">
        <v>460</v>
      </c>
      <c r="I9" s="19" t="s">
        <v>308</v>
      </c>
      <c r="J9" s="19" t="s">
        <v>0</v>
      </c>
      <c r="K9" s="21">
        <v>460</v>
      </c>
      <c r="L9" s="22">
        <v>46000000</v>
      </c>
      <c r="M9" s="22">
        <v>218979897.29213303</v>
      </c>
      <c r="N9" s="22">
        <v>188125340.73526424</v>
      </c>
      <c r="O9" s="54">
        <f t="shared" si="0"/>
        <v>453105238.02739727</v>
      </c>
    </row>
    <row r="10" spans="1:16" ht="22.5" customHeight="1">
      <c r="B10" s="266">
        <v>4</v>
      </c>
      <c r="C10" s="264" t="s">
        <v>638</v>
      </c>
      <c r="D10" s="55"/>
      <c r="E10" s="266" t="s">
        <v>336</v>
      </c>
      <c r="F10" s="19" t="s">
        <v>205</v>
      </c>
      <c r="G10" s="266" t="s">
        <v>624</v>
      </c>
      <c r="H10" s="279">
        <v>420</v>
      </c>
      <c r="I10" s="19" t="s">
        <v>309</v>
      </c>
      <c r="J10" s="19" t="s">
        <v>0</v>
      </c>
      <c r="K10" s="21">
        <v>210</v>
      </c>
      <c r="L10" s="22">
        <v>21000000.00000003</v>
      </c>
      <c r="M10" s="22">
        <v>64541788.330234557</v>
      </c>
      <c r="N10" s="22">
        <v>52685143.820450366</v>
      </c>
      <c r="O10" s="54">
        <f t="shared" si="0"/>
        <v>138226932.15068495</v>
      </c>
    </row>
    <row r="11" spans="1:16" ht="22.5" customHeight="1">
      <c r="A11" s="2"/>
      <c r="B11" s="267"/>
      <c r="C11" s="265"/>
      <c r="D11" s="25"/>
      <c r="E11" s="267"/>
      <c r="F11" s="19" t="s">
        <v>206</v>
      </c>
      <c r="G11" s="267"/>
      <c r="H11" s="280"/>
      <c r="I11" s="19" t="s">
        <v>310</v>
      </c>
      <c r="J11" s="19" t="s">
        <v>7</v>
      </c>
      <c r="K11" s="21">
        <v>210</v>
      </c>
      <c r="L11" s="22">
        <v>21000000</v>
      </c>
      <c r="M11" s="22">
        <v>126747913.80827025</v>
      </c>
      <c r="N11" s="22">
        <v>115839238.08214071</v>
      </c>
      <c r="O11" s="54">
        <f t="shared" si="0"/>
        <v>263587151.89041096</v>
      </c>
      <c r="P11" s="224"/>
    </row>
    <row r="12" spans="1:16" ht="27.75" customHeight="1">
      <c r="B12" s="19">
        <v>5</v>
      </c>
      <c r="C12" s="35" t="s">
        <v>639</v>
      </c>
      <c r="D12" s="19"/>
      <c r="E12" s="19" t="s">
        <v>336</v>
      </c>
      <c r="F12" s="19" t="s">
        <v>191</v>
      </c>
      <c r="G12" s="19" t="s">
        <v>624</v>
      </c>
      <c r="H12" s="20">
        <v>56</v>
      </c>
      <c r="I12" s="19" t="s">
        <v>311</v>
      </c>
      <c r="J12" s="19" t="s">
        <v>0</v>
      </c>
      <c r="K12" s="21">
        <v>56</v>
      </c>
      <c r="L12" s="22">
        <v>5600000</v>
      </c>
      <c r="M12" s="22">
        <v>35526444.000882342</v>
      </c>
      <c r="N12" s="22">
        <v>33434324.916925881</v>
      </c>
      <c r="O12" s="54">
        <f t="shared" si="0"/>
        <v>74560768.91780822</v>
      </c>
    </row>
    <row r="13" spans="1:16" ht="27" customHeight="1">
      <c r="B13" s="19">
        <v>6</v>
      </c>
      <c r="C13" s="35" t="s">
        <v>640</v>
      </c>
      <c r="D13" s="19"/>
      <c r="E13" s="19" t="s">
        <v>336</v>
      </c>
      <c r="F13" s="19" t="s">
        <v>192</v>
      </c>
      <c r="G13" s="19" t="s">
        <v>624</v>
      </c>
      <c r="H13" s="20">
        <v>151</v>
      </c>
      <c r="I13" s="19" t="s">
        <v>311</v>
      </c>
      <c r="J13" s="19" t="s">
        <v>0</v>
      </c>
      <c r="K13" s="21">
        <v>151</v>
      </c>
      <c r="L13" s="22">
        <v>15100000.00000003</v>
      </c>
      <c r="M13" s="22">
        <v>80674439.128058925</v>
      </c>
      <c r="N13" s="22">
        <v>73863439.022625998</v>
      </c>
      <c r="O13" s="54">
        <f t="shared" si="0"/>
        <v>169637878.15068495</v>
      </c>
    </row>
    <row r="14" spans="1:16" ht="22.5" customHeight="1">
      <c r="B14" s="266">
        <v>7</v>
      </c>
      <c r="C14" s="271" t="s">
        <v>641</v>
      </c>
      <c r="D14" s="55"/>
      <c r="E14" s="266" t="s">
        <v>336</v>
      </c>
      <c r="F14" s="19" t="s">
        <v>209</v>
      </c>
      <c r="G14" s="266" t="s">
        <v>624</v>
      </c>
      <c r="H14" s="279">
        <v>464.8</v>
      </c>
      <c r="I14" s="19" t="s">
        <v>312</v>
      </c>
      <c r="J14" s="19" t="s">
        <v>0</v>
      </c>
      <c r="K14" s="21">
        <v>232.4</v>
      </c>
      <c r="L14" s="22">
        <v>23239999.999999985</v>
      </c>
      <c r="M14" s="22">
        <v>124470562.06056537</v>
      </c>
      <c r="N14" s="22">
        <v>111343351.0216264</v>
      </c>
      <c r="O14" s="54">
        <f t="shared" si="0"/>
        <v>259053913.08219177</v>
      </c>
    </row>
    <row r="15" spans="1:16" ht="22.5" customHeight="1">
      <c r="B15" s="267"/>
      <c r="C15" s="272"/>
      <c r="D15" s="25"/>
      <c r="E15" s="267"/>
      <c r="F15" s="19" t="s">
        <v>210</v>
      </c>
      <c r="G15" s="267"/>
      <c r="H15" s="280"/>
      <c r="I15" s="19" t="s">
        <v>313</v>
      </c>
      <c r="J15" s="19" t="s">
        <v>7</v>
      </c>
      <c r="K15" s="21">
        <v>232.4</v>
      </c>
      <c r="L15" s="22">
        <v>23239999.99999997</v>
      </c>
      <c r="M15" s="22">
        <v>139805627.98509476</v>
      </c>
      <c r="N15" s="22">
        <v>125773178.0833984</v>
      </c>
      <c r="O15" s="54">
        <f t="shared" si="0"/>
        <v>288818806.06849313</v>
      </c>
    </row>
    <row r="16" spans="1:16" ht="22.5" customHeight="1">
      <c r="B16" s="266">
        <v>8</v>
      </c>
      <c r="C16" s="271" t="s">
        <v>642</v>
      </c>
      <c r="D16" s="55"/>
      <c r="E16" s="266" t="s">
        <v>336</v>
      </c>
      <c r="F16" s="19" t="s">
        <v>401</v>
      </c>
      <c r="G16" s="266" t="s">
        <v>623</v>
      </c>
      <c r="H16" s="279">
        <v>725</v>
      </c>
      <c r="I16" s="19" t="s">
        <v>226</v>
      </c>
      <c r="J16" s="19" t="s">
        <v>0</v>
      </c>
      <c r="K16" s="21">
        <v>362.5</v>
      </c>
      <c r="L16" s="22">
        <v>36250000.000000007</v>
      </c>
      <c r="M16" s="22">
        <v>37551429.15995907</v>
      </c>
      <c r="N16" s="22">
        <v>43735376.730451874</v>
      </c>
      <c r="O16" s="54">
        <f t="shared" si="0"/>
        <v>117536805.89041096</v>
      </c>
    </row>
    <row r="17" spans="1:16" ht="22.5" customHeight="1">
      <c r="A17" s="2"/>
      <c r="B17" s="267"/>
      <c r="C17" s="272"/>
      <c r="D17" s="25"/>
      <c r="E17" s="267"/>
      <c r="F17" s="19" t="s">
        <v>402</v>
      </c>
      <c r="G17" s="267"/>
      <c r="H17" s="280"/>
      <c r="I17" s="19" t="s">
        <v>314</v>
      </c>
      <c r="J17" s="19" t="s">
        <v>7</v>
      </c>
      <c r="K17" s="21">
        <v>362.5</v>
      </c>
      <c r="L17" s="22">
        <v>36250000.00000003</v>
      </c>
      <c r="M17" s="22">
        <v>118192195.97459933</v>
      </c>
      <c r="N17" s="22">
        <v>102387549.38156503</v>
      </c>
      <c r="O17" s="54">
        <f t="shared" si="0"/>
        <v>256829745.3561644</v>
      </c>
      <c r="P17" s="224"/>
    </row>
    <row r="18" spans="1:16" ht="22.5" customHeight="1">
      <c r="B18" s="266">
        <v>9</v>
      </c>
      <c r="C18" s="271" t="s">
        <v>643</v>
      </c>
      <c r="D18" s="55"/>
      <c r="E18" s="266" t="s">
        <v>336</v>
      </c>
      <c r="F18" s="19" t="s">
        <v>227</v>
      </c>
      <c r="G18" s="266" t="s">
        <v>624</v>
      </c>
      <c r="H18" s="279">
        <v>440</v>
      </c>
      <c r="I18" s="19" t="s">
        <v>315</v>
      </c>
      <c r="J18" s="19" t="s">
        <v>0</v>
      </c>
      <c r="K18" s="21">
        <v>220</v>
      </c>
      <c r="L18" s="22">
        <v>19639166.876712352</v>
      </c>
      <c r="M18" s="22">
        <v>79260320.916890606</v>
      </c>
      <c r="N18" s="22">
        <v>64126400.973520353</v>
      </c>
      <c r="O18" s="54">
        <f t="shared" si="0"/>
        <v>163025888.76712331</v>
      </c>
    </row>
    <row r="19" spans="1:16" ht="22.5" customHeight="1">
      <c r="B19" s="267"/>
      <c r="C19" s="272"/>
      <c r="D19" s="25"/>
      <c r="E19" s="267"/>
      <c r="F19" s="19" t="s">
        <v>228</v>
      </c>
      <c r="G19" s="267"/>
      <c r="H19" s="280"/>
      <c r="I19" s="19" t="s">
        <v>229</v>
      </c>
      <c r="J19" s="19" t="s">
        <v>7</v>
      </c>
      <c r="K19" s="21">
        <v>220</v>
      </c>
      <c r="L19" s="22">
        <v>21999999.99999997</v>
      </c>
      <c r="M19" s="22">
        <v>88794073.49008593</v>
      </c>
      <c r="N19" s="22">
        <v>82813418.359229147</v>
      </c>
      <c r="O19" s="54">
        <f t="shared" si="0"/>
        <v>193607491.84931505</v>
      </c>
    </row>
    <row r="20" spans="1:16" ht="22.5" customHeight="1">
      <c r="B20" s="266">
        <v>10</v>
      </c>
      <c r="C20" s="271" t="s">
        <v>644</v>
      </c>
      <c r="D20" s="266" t="s">
        <v>624</v>
      </c>
      <c r="E20" s="266" t="s">
        <v>336</v>
      </c>
      <c r="F20" s="19" t="s">
        <v>237</v>
      </c>
      <c r="G20" s="266" t="s">
        <v>624</v>
      </c>
      <c r="H20" s="279">
        <v>884</v>
      </c>
      <c r="I20" s="19" t="s">
        <v>238</v>
      </c>
      <c r="J20" s="19" t="s">
        <v>0</v>
      </c>
      <c r="K20" s="21">
        <v>442</v>
      </c>
      <c r="L20" s="22">
        <v>20501698.999999996</v>
      </c>
      <c r="M20" s="22">
        <v>14908113.240955535</v>
      </c>
      <c r="N20" s="22">
        <v>16033039.759044465</v>
      </c>
      <c r="O20" s="54">
        <f t="shared" si="0"/>
        <v>51442852</v>
      </c>
    </row>
    <row r="21" spans="1:16" ht="22.5" customHeight="1">
      <c r="B21" s="267"/>
      <c r="C21" s="272"/>
      <c r="D21" s="267"/>
      <c r="E21" s="267"/>
      <c r="F21" s="19" t="s">
        <v>239</v>
      </c>
      <c r="G21" s="267"/>
      <c r="H21" s="280"/>
      <c r="I21" s="19" t="s">
        <v>240</v>
      </c>
      <c r="J21" s="19" t="s">
        <v>7</v>
      </c>
      <c r="K21" s="21">
        <v>442</v>
      </c>
      <c r="L21" s="22">
        <v>44199999.999999955</v>
      </c>
      <c r="M21" s="22">
        <v>116673868.46922599</v>
      </c>
      <c r="N21" s="22">
        <v>113430850.68145896</v>
      </c>
      <c r="O21" s="54">
        <f t="shared" si="0"/>
        <v>274304719.15068489</v>
      </c>
    </row>
    <row r="22" spans="1:16" ht="22.5" customHeight="1">
      <c r="B22" s="266">
        <v>11</v>
      </c>
      <c r="C22" s="264" t="s">
        <v>645</v>
      </c>
      <c r="D22" s="55"/>
      <c r="E22" s="266" t="s">
        <v>336</v>
      </c>
      <c r="F22" s="19" t="s">
        <v>405</v>
      </c>
      <c r="G22" s="266" t="s">
        <v>624</v>
      </c>
      <c r="H22" s="279">
        <v>1797.24</v>
      </c>
      <c r="I22" s="23" t="s">
        <v>248</v>
      </c>
      <c r="J22" s="19" t="s">
        <v>0</v>
      </c>
      <c r="K22" s="21">
        <v>898.62</v>
      </c>
      <c r="L22" s="22">
        <v>89862000</v>
      </c>
      <c r="M22" s="22">
        <v>143431734.18926597</v>
      </c>
      <c r="N22" s="22">
        <v>145460385.05182993</v>
      </c>
      <c r="O22" s="54">
        <f t="shared" si="0"/>
        <v>378754119.2410959</v>
      </c>
    </row>
    <row r="23" spans="1:16" ht="22.5" customHeight="1">
      <c r="A23" s="2"/>
      <c r="B23" s="285"/>
      <c r="C23" s="313"/>
      <c r="D23" s="180"/>
      <c r="E23" s="285"/>
      <c r="F23" s="19" t="s">
        <v>406</v>
      </c>
      <c r="G23" s="267"/>
      <c r="H23" s="280"/>
      <c r="I23" s="23" t="s">
        <v>316</v>
      </c>
      <c r="J23" s="19" t="s">
        <v>7</v>
      </c>
      <c r="K23" s="21">
        <v>898.62</v>
      </c>
      <c r="L23" s="22">
        <v>89862000</v>
      </c>
      <c r="M23" s="22">
        <v>175833257.93878713</v>
      </c>
      <c r="N23" s="22">
        <v>173548712.75710329</v>
      </c>
      <c r="O23" s="54">
        <f t="shared" si="0"/>
        <v>439243970.69589043</v>
      </c>
      <c r="P23" s="224"/>
    </row>
    <row r="24" spans="1:16" ht="22.5" customHeight="1">
      <c r="B24" s="266">
        <v>12</v>
      </c>
      <c r="C24" s="264" t="s">
        <v>646</v>
      </c>
      <c r="D24" s="55"/>
      <c r="E24" s="266" t="s">
        <v>336</v>
      </c>
      <c r="F24" s="19" t="s">
        <v>262</v>
      </c>
      <c r="G24" s="266" t="s">
        <v>623</v>
      </c>
      <c r="H24" s="279">
        <v>642.79999999999995</v>
      </c>
      <c r="I24" s="19" t="s">
        <v>318</v>
      </c>
      <c r="J24" s="19" t="s">
        <v>0</v>
      </c>
      <c r="K24" s="21">
        <v>307.58</v>
      </c>
      <c r="L24" s="22">
        <v>30758400.000000011</v>
      </c>
      <c r="M24" s="22">
        <v>19675605.120236922</v>
      </c>
      <c r="N24" s="22">
        <v>7726571.090174037</v>
      </c>
      <c r="O24" s="54">
        <f t="shared" si="0"/>
        <v>58160576.210410967</v>
      </c>
    </row>
    <row r="25" spans="1:16" ht="22.5" customHeight="1">
      <c r="A25" s="2"/>
      <c r="B25" s="267"/>
      <c r="C25" s="265"/>
      <c r="D25" s="25"/>
      <c r="E25" s="267"/>
      <c r="F25" s="19" t="s">
        <v>319</v>
      </c>
      <c r="G25" s="267"/>
      <c r="H25" s="280"/>
      <c r="I25" s="19" t="s">
        <v>320</v>
      </c>
      <c r="J25" s="19" t="s">
        <v>7</v>
      </c>
      <c r="K25" s="21">
        <v>289.3</v>
      </c>
      <c r="L25" s="22">
        <v>28930200</v>
      </c>
      <c r="M25" s="22">
        <v>16690017.598171875</v>
      </c>
      <c r="N25" s="22">
        <v>5213284.6944308653</v>
      </c>
      <c r="O25" s="54">
        <f t="shared" si="0"/>
        <v>50833502.29260274</v>
      </c>
      <c r="P25" s="224"/>
    </row>
    <row r="26" spans="1:16" ht="22.5" customHeight="1">
      <c r="B26" s="266">
        <v>13</v>
      </c>
      <c r="C26" s="264" t="s">
        <v>647</v>
      </c>
      <c r="D26" s="55"/>
      <c r="E26" s="286" t="s">
        <v>336</v>
      </c>
      <c r="F26" s="19" t="s">
        <v>260</v>
      </c>
      <c r="G26" s="266" t="s">
        <v>623</v>
      </c>
      <c r="H26" s="279">
        <v>388.32</v>
      </c>
      <c r="I26" s="19" t="s">
        <v>321</v>
      </c>
      <c r="J26" s="19" t="s">
        <v>0</v>
      </c>
      <c r="K26" s="21">
        <v>182.29</v>
      </c>
      <c r="L26" s="22">
        <v>18229100.000000011</v>
      </c>
      <c r="M26" s="22">
        <v>11914600.508116703</v>
      </c>
      <c r="N26" s="22">
        <v>4873374.56914357</v>
      </c>
      <c r="O26" s="54">
        <f t="shared" si="0"/>
        <v>35017075.077260286</v>
      </c>
    </row>
    <row r="27" spans="1:16" ht="22.5" customHeight="1">
      <c r="B27" s="285"/>
      <c r="C27" s="313"/>
      <c r="D27" s="180"/>
      <c r="E27" s="314"/>
      <c r="F27" s="19" t="s">
        <v>261</v>
      </c>
      <c r="G27" s="267"/>
      <c r="H27" s="280"/>
      <c r="I27" s="19" t="s">
        <v>322</v>
      </c>
      <c r="J27" s="19" t="s">
        <v>7</v>
      </c>
      <c r="K27" s="21">
        <v>194.16</v>
      </c>
      <c r="L27" s="22">
        <v>19415999.999999996</v>
      </c>
      <c r="M27" s="22">
        <v>11889253.058409158</v>
      </c>
      <c r="N27" s="22">
        <v>4260902.5032346779</v>
      </c>
      <c r="O27" s="54">
        <f t="shared" si="0"/>
        <v>35566155.561643831</v>
      </c>
    </row>
    <row r="28" spans="1:16" ht="22.5" customHeight="1">
      <c r="B28" s="266">
        <v>14</v>
      </c>
      <c r="C28" s="271" t="s">
        <v>772</v>
      </c>
      <c r="D28" s="55"/>
      <c r="E28" s="266" t="s">
        <v>336</v>
      </c>
      <c r="F28" s="19" t="s">
        <v>256</v>
      </c>
      <c r="G28" s="266" t="s">
        <v>624</v>
      </c>
      <c r="H28" s="279">
        <v>2896.8</v>
      </c>
      <c r="I28" s="19" t="s">
        <v>324</v>
      </c>
      <c r="J28" s="19" t="s">
        <v>0</v>
      </c>
      <c r="K28" s="21">
        <v>1314.11</v>
      </c>
      <c r="L28" s="22">
        <v>131411342.99999996</v>
      </c>
      <c r="M28" s="22">
        <v>72490688.644425139</v>
      </c>
      <c r="N28" s="22">
        <v>23588987.787552938</v>
      </c>
      <c r="O28" s="54">
        <f t="shared" si="0"/>
        <v>227491019.43197805</v>
      </c>
    </row>
    <row r="29" spans="1:16" ht="22.5" customHeight="1">
      <c r="B29" s="267"/>
      <c r="C29" s="272"/>
      <c r="D29" s="25"/>
      <c r="E29" s="267"/>
      <c r="F29" s="19" t="s">
        <v>257</v>
      </c>
      <c r="G29" s="267"/>
      <c r="H29" s="280"/>
      <c r="I29" s="19" t="s">
        <v>321</v>
      </c>
      <c r="J29" s="19" t="s">
        <v>7</v>
      </c>
      <c r="K29" s="21">
        <v>1448.4</v>
      </c>
      <c r="L29" s="22">
        <v>144840000.1780822</v>
      </c>
      <c r="M29" s="22">
        <v>49242907.587223113</v>
      </c>
      <c r="N29" s="22">
        <v>20795314.412776884</v>
      </c>
      <c r="O29" s="54">
        <f t="shared" si="0"/>
        <v>214878222.1780822</v>
      </c>
    </row>
    <row r="30" spans="1:16" ht="28.5" customHeight="1">
      <c r="B30" s="19">
        <v>15</v>
      </c>
      <c r="C30" s="35" t="s">
        <v>648</v>
      </c>
      <c r="D30" s="19"/>
      <c r="E30" s="19" t="s">
        <v>336</v>
      </c>
      <c r="F30" s="19" t="s">
        <v>293</v>
      </c>
      <c r="G30" s="19"/>
      <c r="H30" s="20">
        <v>352</v>
      </c>
      <c r="I30" s="19" t="s">
        <v>326</v>
      </c>
      <c r="J30" s="19" t="s">
        <v>0</v>
      </c>
      <c r="K30" s="21">
        <v>325</v>
      </c>
      <c r="L30" s="22">
        <v>0</v>
      </c>
      <c r="M30" s="22">
        <v>0</v>
      </c>
      <c r="N30" s="22">
        <v>0</v>
      </c>
      <c r="O30" s="54">
        <f t="shared" si="0"/>
        <v>0</v>
      </c>
    </row>
    <row r="31" spans="1:16" ht="22.5" customHeight="1">
      <c r="B31" s="266">
        <v>16</v>
      </c>
      <c r="C31" s="264" t="s">
        <v>649</v>
      </c>
      <c r="D31" s="55"/>
      <c r="E31" s="266" t="s">
        <v>336</v>
      </c>
      <c r="F31" s="19" t="s">
        <v>394</v>
      </c>
      <c r="G31" s="266"/>
      <c r="H31" s="279">
        <v>4530</v>
      </c>
      <c r="I31" s="24" t="s">
        <v>328</v>
      </c>
      <c r="J31" s="24" t="s">
        <v>0</v>
      </c>
      <c r="K31" s="21">
        <v>3300</v>
      </c>
      <c r="L31" s="22">
        <v>330000000.00000006</v>
      </c>
      <c r="M31" s="22">
        <v>367052405.40450448</v>
      </c>
      <c r="N31" s="22">
        <v>107725578.81467366</v>
      </c>
      <c r="O31" s="54">
        <f t="shared" si="0"/>
        <v>804777984.2191782</v>
      </c>
    </row>
    <row r="32" spans="1:16" ht="22.5" customHeight="1">
      <c r="B32" s="267"/>
      <c r="C32" s="265"/>
      <c r="D32" s="25"/>
      <c r="E32" s="267"/>
      <c r="F32" s="19" t="s">
        <v>395</v>
      </c>
      <c r="G32" s="267"/>
      <c r="H32" s="280"/>
      <c r="I32" s="24" t="s">
        <v>329</v>
      </c>
      <c r="J32" s="24" t="s">
        <v>7</v>
      </c>
      <c r="K32" s="21">
        <v>1230</v>
      </c>
      <c r="L32" s="22">
        <v>123036000.00000009</v>
      </c>
      <c r="M32" s="22">
        <v>129633634.92577773</v>
      </c>
      <c r="N32" s="22">
        <v>44056073.882441439</v>
      </c>
      <c r="O32" s="54">
        <f t="shared" si="0"/>
        <v>296725708.80821925</v>
      </c>
    </row>
    <row r="33" spans="2:15" ht="39" customHeight="1">
      <c r="B33" s="19">
        <v>17</v>
      </c>
      <c r="C33" s="252" t="s">
        <v>773</v>
      </c>
      <c r="D33" s="19"/>
      <c r="E33" s="19" t="s">
        <v>336</v>
      </c>
      <c r="F33" s="19" t="s">
        <v>143</v>
      </c>
      <c r="G33" s="19" t="s">
        <v>624</v>
      </c>
      <c r="H33" s="20">
        <v>807.48</v>
      </c>
      <c r="I33" s="24" t="s">
        <v>330</v>
      </c>
      <c r="J33" s="24" t="s">
        <v>0</v>
      </c>
      <c r="K33" s="21">
        <v>807.48</v>
      </c>
      <c r="L33" s="22">
        <v>80748000.000000015</v>
      </c>
      <c r="M33" s="22">
        <v>50804054.997483954</v>
      </c>
      <c r="N33" s="22">
        <v>7336556.5860776883</v>
      </c>
      <c r="O33" s="54">
        <f t="shared" si="0"/>
        <v>138888611.58356166</v>
      </c>
    </row>
    <row r="34" spans="2:15" ht="28.5" customHeight="1">
      <c r="B34" s="19">
        <v>18</v>
      </c>
      <c r="C34" s="35" t="s">
        <v>650</v>
      </c>
      <c r="D34" s="19"/>
      <c r="E34" s="19" t="s">
        <v>336</v>
      </c>
      <c r="F34" s="19" t="s">
        <v>145</v>
      </c>
      <c r="G34" s="19" t="s">
        <v>624</v>
      </c>
      <c r="H34" s="20">
        <v>1533.35</v>
      </c>
      <c r="I34" s="24" t="s">
        <v>327</v>
      </c>
      <c r="J34" s="24" t="s">
        <v>0</v>
      </c>
      <c r="K34" s="21">
        <v>1533.35</v>
      </c>
      <c r="L34" s="22">
        <v>153335000</v>
      </c>
      <c r="M34" s="22">
        <v>137502278</v>
      </c>
      <c r="N34" s="22">
        <v>0</v>
      </c>
      <c r="O34" s="54">
        <f t="shared" si="0"/>
        <v>290837278</v>
      </c>
    </row>
    <row r="35" spans="2:15" ht="28.5" customHeight="1">
      <c r="B35" s="19">
        <v>19</v>
      </c>
      <c r="C35" s="35" t="s">
        <v>651</v>
      </c>
      <c r="D35" s="19"/>
      <c r="E35" s="19" t="s">
        <v>336</v>
      </c>
      <c r="F35" s="19" t="s">
        <v>146</v>
      </c>
      <c r="G35" s="19"/>
      <c r="H35" s="20">
        <v>2404.83</v>
      </c>
      <c r="I35" s="24" t="s">
        <v>331</v>
      </c>
      <c r="J35" s="24" t="s">
        <v>0</v>
      </c>
      <c r="K35" s="21">
        <v>2404.83</v>
      </c>
      <c r="L35" s="22">
        <v>216434700.0027397</v>
      </c>
      <c r="M35" s="22">
        <v>187725147.72153005</v>
      </c>
      <c r="N35" s="22">
        <v>41685483.831894614</v>
      </c>
      <c r="O35" s="54">
        <f t="shared" si="0"/>
        <v>445845331.55616438</v>
      </c>
    </row>
    <row r="36" spans="2:15" ht="21" customHeight="1">
      <c r="B36" s="266">
        <v>20</v>
      </c>
      <c r="C36" s="271" t="s">
        <v>652</v>
      </c>
      <c r="D36" s="55"/>
      <c r="E36" s="266" t="s">
        <v>336</v>
      </c>
      <c r="F36" s="19" t="s">
        <v>149</v>
      </c>
      <c r="G36" s="266" t="s">
        <v>623</v>
      </c>
      <c r="H36" s="20">
        <v>706.08</v>
      </c>
      <c r="I36" s="24" t="s">
        <v>332</v>
      </c>
      <c r="J36" s="24" t="s">
        <v>0</v>
      </c>
      <c r="K36" s="21">
        <v>706.08</v>
      </c>
      <c r="L36" s="22">
        <v>4500.1893698638305</v>
      </c>
      <c r="M36" s="22">
        <v>94.762290380936975</v>
      </c>
      <c r="N36" s="22">
        <v>54.237709619063018</v>
      </c>
      <c r="O36" s="54">
        <f t="shared" si="0"/>
        <v>4649.1893698638305</v>
      </c>
    </row>
    <row r="37" spans="2:15" ht="21" customHeight="1">
      <c r="B37" s="267"/>
      <c r="C37" s="272"/>
      <c r="D37" s="25"/>
      <c r="E37" s="267"/>
      <c r="F37" s="19" t="s">
        <v>150</v>
      </c>
      <c r="G37" s="267"/>
      <c r="H37" s="20">
        <v>346.88</v>
      </c>
      <c r="I37" s="24" t="s">
        <v>333</v>
      </c>
      <c r="J37" s="24" t="s">
        <v>7</v>
      </c>
      <c r="K37" s="21">
        <v>346.88</v>
      </c>
      <c r="L37" s="22">
        <v>5.9178080409765244E-3</v>
      </c>
      <c r="M37" s="22">
        <v>0</v>
      </c>
      <c r="N37" s="22">
        <v>0</v>
      </c>
      <c r="O37" s="54">
        <f t="shared" si="0"/>
        <v>5.9178080409765244E-3</v>
      </c>
    </row>
    <row r="38" spans="2:15" ht="27" customHeight="1">
      <c r="B38" s="19">
        <v>21</v>
      </c>
      <c r="C38" s="252" t="s">
        <v>653</v>
      </c>
      <c r="D38" s="19"/>
      <c r="E38" s="19" t="s">
        <v>336</v>
      </c>
      <c r="F38" s="19" t="s">
        <v>151</v>
      </c>
      <c r="G38" s="19" t="s">
        <v>624</v>
      </c>
      <c r="H38" s="20">
        <v>307.19959999999998</v>
      </c>
      <c r="I38" s="24" t="s">
        <v>334</v>
      </c>
      <c r="J38" s="24" t="s">
        <v>0</v>
      </c>
      <c r="K38" s="21">
        <v>307.2</v>
      </c>
      <c r="L38" s="257">
        <v>0</v>
      </c>
      <c r="M38" s="257">
        <v>0</v>
      </c>
      <c r="N38" s="257">
        <v>0</v>
      </c>
      <c r="O38" s="54">
        <f t="shared" si="0"/>
        <v>0</v>
      </c>
    </row>
    <row r="39" spans="2:15" ht="22.5" customHeight="1">
      <c r="B39" s="266">
        <v>22</v>
      </c>
      <c r="C39" s="271" t="s">
        <v>654</v>
      </c>
      <c r="D39" s="55"/>
      <c r="E39" s="266" t="s">
        <v>336</v>
      </c>
      <c r="F39" s="19" t="s">
        <v>152</v>
      </c>
      <c r="G39" s="266" t="s">
        <v>623</v>
      </c>
      <c r="H39" s="279">
        <v>2152.84</v>
      </c>
      <c r="I39" s="24" t="s">
        <v>1</v>
      </c>
      <c r="J39" s="24" t="s">
        <v>0</v>
      </c>
      <c r="K39" s="21">
        <v>283.52</v>
      </c>
      <c r="L39" s="22">
        <v>2835246.4161643833</v>
      </c>
      <c r="M39" s="22">
        <v>1015547.9185758829</v>
      </c>
      <c r="N39" s="22">
        <v>421.9646569937978</v>
      </c>
      <c r="O39" s="54">
        <f t="shared" si="0"/>
        <v>3851216.29939726</v>
      </c>
    </row>
    <row r="40" spans="2:15" ht="22.5" customHeight="1">
      <c r="B40" s="267"/>
      <c r="C40" s="272"/>
      <c r="D40" s="25"/>
      <c r="E40" s="267"/>
      <c r="F40" s="19" t="s">
        <v>153</v>
      </c>
      <c r="G40" s="267"/>
      <c r="H40" s="280"/>
      <c r="I40" s="24" t="s">
        <v>335</v>
      </c>
      <c r="J40" s="24" t="s">
        <v>7</v>
      </c>
      <c r="K40" s="21">
        <v>1869.32</v>
      </c>
      <c r="L40" s="22">
        <v>18693156</v>
      </c>
      <c r="M40" s="22">
        <v>8020641.3882841803</v>
      </c>
      <c r="N40" s="22">
        <v>455429.66990760004</v>
      </c>
      <c r="O40" s="54">
        <f t="shared" si="0"/>
        <v>27169227.05819178</v>
      </c>
    </row>
    <row r="41" spans="2:15" ht="39" customHeight="1">
      <c r="B41" s="19">
        <v>23</v>
      </c>
      <c r="C41" s="35" t="s">
        <v>655</v>
      </c>
      <c r="D41" s="19"/>
      <c r="E41" s="19" t="s">
        <v>336</v>
      </c>
      <c r="F41" s="19" t="s">
        <v>154</v>
      </c>
      <c r="G41" s="19"/>
      <c r="H41" s="20">
        <v>1117.6600000000001</v>
      </c>
      <c r="I41" s="23" t="s">
        <v>495</v>
      </c>
      <c r="J41" s="19" t="s">
        <v>0</v>
      </c>
      <c r="K41" s="21">
        <v>1117.6600000000001</v>
      </c>
      <c r="L41" s="22">
        <v>89412800.00000003</v>
      </c>
      <c r="M41" s="22">
        <v>56359126.532367356</v>
      </c>
      <c r="N41" s="22">
        <v>11915845.756673748</v>
      </c>
      <c r="O41" s="54">
        <f t="shared" si="0"/>
        <v>157687772.28904113</v>
      </c>
    </row>
    <row r="42" spans="2:15" ht="22.5" customHeight="1">
      <c r="B42" s="266">
        <v>24</v>
      </c>
      <c r="C42" s="271" t="s">
        <v>774</v>
      </c>
      <c r="D42" s="266">
        <v>14901</v>
      </c>
      <c r="E42" s="266" t="s">
        <v>336</v>
      </c>
      <c r="F42" s="19" t="s">
        <v>156</v>
      </c>
      <c r="G42" s="266"/>
      <c r="H42" s="20">
        <v>580.4</v>
      </c>
      <c r="I42" s="23" t="s">
        <v>616</v>
      </c>
      <c r="J42" s="19" t="s">
        <v>0</v>
      </c>
      <c r="K42" s="19">
        <v>95.92</v>
      </c>
      <c r="L42" s="22">
        <v>0</v>
      </c>
      <c r="M42" s="22">
        <v>0</v>
      </c>
      <c r="N42" s="22">
        <v>0</v>
      </c>
      <c r="O42" s="54">
        <f t="shared" ref="O42:O64" si="1">SUM(L42:N42)</f>
        <v>0</v>
      </c>
    </row>
    <row r="43" spans="2:15" ht="22.5" customHeight="1">
      <c r="B43" s="267"/>
      <c r="C43" s="272"/>
      <c r="D43" s="267"/>
      <c r="E43" s="267"/>
      <c r="F43" s="19" t="s">
        <v>157</v>
      </c>
      <c r="G43" s="267"/>
      <c r="H43" s="20">
        <v>580.4</v>
      </c>
      <c r="I43" s="23" t="s">
        <v>617</v>
      </c>
      <c r="J43" s="19" t="s">
        <v>7</v>
      </c>
      <c r="K43" s="19">
        <v>484.48</v>
      </c>
      <c r="L43" s="22">
        <v>0</v>
      </c>
      <c r="M43" s="22">
        <v>0</v>
      </c>
      <c r="N43" s="22">
        <v>0</v>
      </c>
      <c r="O43" s="54">
        <f t="shared" si="1"/>
        <v>0</v>
      </c>
    </row>
    <row r="44" spans="2:15" ht="22.5" customHeight="1">
      <c r="B44" s="266">
        <v>25</v>
      </c>
      <c r="C44" s="264" t="s">
        <v>656</v>
      </c>
      <c r="D44" s="55"/>
      <c r="E44" s="266" t="s">
        <v>336</v>
      </c>
      <c r="F44" s="19" t="s">
        <v>158</v>
      </c>
      <c r="G44" s="266"/>
      <c r="H44" s="279">
        <v>3772.28</v>
      </c>
      <c r="I44" s="23" t="s">
        <v>618</v>
      </c>
      <c r="J44" s="19" t="s">
        <v>0</v>
      </c>
      <c r="K44" s="19">
        <v>1886.14</v>
      </c>
      <c r="L44" s="22">
        <v>0</v>
      </c>
      <c r="M44" s="22">
        <v>0</v>
      </c>
      <c r="N44" s="22">
        <v>0</v>
      </c>
      <c r="O44" s="54">
        <f t="shared" si="1"/>
        <v>0</v>
      </c>
    </row>
    <row r="45" spans="2:15" ht="26.25" customHeight="1">
      <c r="B45" s="267"/>
      <c r="C45" s="265"/>
      <c r="D45" s="25"/>
      <c r="E45" s="267"/>
      <c r="F45" s="19" t="s">
        <v>159</v>
      </c>
      <c r="G45" s="267"/>
      <c r="H45" s="280"/>
      <c r="I45" s="23" t="s">
        <v>57</v>
      </c>
      <c r="J45" s="19" t="s">
        <v>7</v>
      </c>
      <c r="K45" s="19">
        <v>1886.14</v>
      </c>
      <c r="L45" s="22">
        <v>0.16438356041908264</v>
      </c>
      <c r="M45" s="22">
        <v>0</v>
      </c>
      <c r="N45" s="22">
        <v>0</v>
      </c>
      <c r="O45" s="54">
        <f t="shared" si="1"/>
        <v>0.16438356041908264</v>
      </c>
    </row>
    <row r="46" spans="2:15" ht="22.5" customHeight="1">
      <c r="B46" s="266">
        <v>26</v>
      </c>
      <c r="C46" s="271" t="s">
        <v>657</v>
      </c>
      <c r="D46" s="55"/>
      <c r="E46" s="266" t="s">
        <v>336</v>
      </c>
      <c r="F46" s="19" t="s">
        <v>162</v>
      </c>
      <c r="G46" s="266"/>
      <c r="H46" s="279">
        <v>2077.88</v>
      </c>
      <c r="I46" s="23" t="s">
        <v>6</v>
      </c>
      <c r="J46" s="19" t="s">
        <v>0</v>
      </c>
      <c r="K46" s="19">
        <v>1034.6400000000001</v>
      </c>
      <c r="L46" s="22">
        <v>82770800.100000024</v>
      </c>
      <c r="M46" s="22">
        <v>49814523.747759596</v>
      </c>
      <c r="N46" s="22">
        <v>9384674.9330321681</v>
      </c>
      <c r="O46" s="54">
        <f t="shared" si="1"/>
        <v>141969998.78079179</v>
      </c>
    </row>
    <row r="47" spans="2:15" ht="22.5" customHeight="1">
      <c r="B47" s="267"/>
      <c r="C47" s="272"/>
      <c r="D47" s="25"/>
      <c r="E47" s="267"/>
      <c r="F47" s="19" t="s">
        <v>163</v>
      </c>
      <c r="G47" s="267"/>
      <c r="H47" s="280"/>
      <c r="I47" s="23" t="s">
        <v>53</v>
      </c>
      <c r="J47" s="19" t="s">
        <v>7</v>
      </c>
      <c r="K47" s="19">
        <v>1036.24</v>
      </c>
      <c r="L47" s="22">
        <v>72537149.900000006</v>
      </c>
      <c r="M47" s="22">
        <v>37437621.939593472</v>
      </c>
      <c r="N47" s="22">
        <v>7342355.5304065365</v>
      </c>
      <c r="O47" s="54">
        <f t="shared" si="1"/>
        <v>117317127.37</v>
      </c>
    </row>
    <row r="48" spans="2:15" ht="38.25" customHeight="1">
      <c r="B48" s="19">
        <v>27</v>
      </c>
      <c r="C48" s="35" t="s">
        <v>658</v>
      </c>
      <c r="D48" s="19"/>
      <c r="E48" s="19" t="s">
        <v>336</v>
      </c>
      <c r="F48" s="19" t="s">
        <v>164</v>
      </c>
      <c r="G48" s="19" t="s">
        <v>624</v>
      </c>
      <c r="H48" s="20">
        <v>2443</v>
      </c>
      <c r="I48" s="23" t="s">
        <v>6</v>
      </c>
      <c r="J48" s="19" t="s">
        <v>0</v>
      </c>
      <c r="K48" s="21">
        <v>2443</v>
      </c>
      <c r="L48" s="22">
        <v>195440000.00000006</v>
      </c>
      <c r="M48" s="22">
        <v>117623004.40138261</v>
      </c>
      <c r="N48" s="22">
        <v>22159274.02327491</v>
      </c>
      <c r="O48" s="54">
        <f t="shared" si="1"/>
        <v>335222278.42465758</v>
      </c>
    </row>
    <row r="49" spans="2:15" ht="38.25" customHeight="1">
      <c r="B49" s="19">
        <v>28</v>
      </c>
      <c r="C49" s="35" t="s">
        <v>659</v>
      </c>
      <c r="D49" s="19"/>
      <c r="E49" s="19" t="s">
        <v>336</v>
      </c>
      <c r="F49" s="19" t="s">
        <v>165</v>
      </c>
      <c r="G49" s="19" t="s">
        <v>624</v>
      </c>
      <c r="H49" s="20">
        <v>1341.84</v>
      </c>
      <c r="I49" s="23" t="s">
        <v>58</v>
      </c>
      <c r="J49" s="19" t="s">
        <v>0</v>
      </c>
      <c r="K49" s="21">
        <v>1341.84</v>
      </c>
      <c r="L49" s="22">
        <v>0</v>
      </c>
      <c r="M49" s="22">
        <v>-9.457684379734406E-5</v>
      </c>
      <c r="N49" s="22">
        <v>9.457684379734406E-5</v>
      </c>
      <c r="O49" s="54">
        <f t="shared" si="1"/>
        <v>0</v>
      </c>
    </row>
    <row r="50" spans="2:15" ht="22.5" customHeight="1">
      <c r="B50" s="266">
        <v>29</v>
      </c>
      <c r="C50" s="271" t="s">
        <v>660</v>
      </c>
      <c r="D50" s="55"/>
      <c r="E50" s="266" t="s">
        <v>336</v>
      </c>
      <c r="F50" s="19" t="s">
        <v>166</v>
      </c>
      <c r="G50" s="279" t="s">
        <v>623</v>
      </c>
      <c r="H50" s="279">
        <v>582.79999999999995</v>
      </c>
      <c r="I50" s="23" t="s">
        <v>53</v>
      </c>
      <c r="J50" s="19" t="s">
        <v>0</v>
      </c>
      <c r="K50" s="21">
        <v>291.39999999999998</v>
      </c>
      <c r="L50" s="22">
        <v>0.24657534202560782</v>
      </c>
      <c r="M50" s="22">
        <v>-1.3871270337537543E-3</v>
      </c>
      <c r="N50" s="22">
        <v>1.3871270337537543E-3</v>
      </c>
      <c r="O50" s="54">
        <f t="shared" si="1"/>
        <v>0.24657534202560782</v>
      </c>
    </row>
    <row r="51" spans="2:15" ht="22.5" customHeight="1">
      <c r="B51" s="267"/>
      <c r="C51" s="272"/>
      <c r="D51" s="25"/>
      <c r="E51" s="267"/>
      <c r="F51" s="19" t="s">
        <v>167</v>
      </c>
      <c r="G51" s="280"/>
      <c r="H51" s="280"/>
      <c r="I51" s="23" t="s">
        <v>619</v>
      </c>
      <c r="J51" s="19" t="s">
        <v>7</v>
      </c>
      <c r="K51" s="21">
        <v>291.39999999999998</v>
      </c>
      <c r="L51" s="22">
        <v>0</v>
      </c>
      <c r="M51" s="22">
        <v>0</v>
      </c>
      <c r="N51" s="22">
        <v>0</v>
      </c>
      <c r="O51" s="54">
        <f t="shared" si="1"/>
        <v>0</v>
      </c>
    </row>
    <row r="52" spans="2:15" ht="22.5" customHeight="1">
      <c r="B52" s="266">
        <v>30</v>
      </c>
      <c r="C52" s="271" t="s">
        <v>775</v>
      </c>
      <c r="D52" s="55"/>
      <c r="E52" s="266" t="s">
        <v>336</v>
      </c>
      <c r="F52" s="19" t="s">
        <v>168</v>
      </c>
      <c r="G52" s="266"/>
      <c r="H52" s="279">
        <v>2067</v>
      </c>
      <c r="I52" s="23" t="s">
        <v>503</v>
      </c>
      <c r="J52" s="19" t="s">
        <v>0</v>
      </c>
      <c r="K52" s="21">
        <v>1033.5</v>
      </c>
      <c r="L52" s="22">
        <v>0</v>
      </c>
      <c r="M52" s="22">
        <v>-3.8191030360247994E-3</v>
      </c>
      <c r="N52" s="22">
        <v>3.8191030360247994E-3</v>
      </c>
      <c r="O52" s="54">
        <f t="shared" si="1"/>
        <v>0</v>
      </c>
    </row>
    <row r="53" spans="2:15" ht="22.5" customHeight="1">
      <c r="B53" s="267"/>
      <c r="C53" s="272"/>
      <c r="D53" s="25"/>
      <c r="E53" s="267"/>
      <c r="F53" s="19" t="s">
        <v>169</v>
      </c>
      <c r="G53" s="267"/>
      <c r="H53" s="280"/>
      <c r="I53" s="23" t="s">
        <v>620</v>
      </c>
      <c r="J53" s="19" t="s">
        <v>7</v>
      </c>
      <c r="K53" s="21">
        <v>1033.5</v>
      </c>
      <c r="L53" s="22">
        <v>0</v>
      </c>
      <c r="M53" s="22">
        <v>0</v>
      </c>
      <c r="N53" s="22">
        <v>0</v>
      </c>
      <c r="O53" s="54">
        <f t="shared" si="1"/>
        <v>0</v>
      </c>
    </row>
    <row r="54" spans="2:15" ht="36" customHeight="1">
      <c r="B54" s="266">
        <v>31</v>
      </c>
      <c r="C54" s="264" t="s">
        <v>661</v>
      </c>
      <c r="D54" s="55"/>
      <c r="E54" s="266" t="s">
        <v>336</v>
      </c>
      <c r="F54" s="19" t="s">
        <v>170</v>
      </c>
      <c r="G54" s="266"/>
      <c r="H54" s="279">
        <v>983</v>
      </c>
      <c r="I54" s="23" t="s">
        <v>621</v>
      </c>
      <c r="J54" s="19" t="s">
        <v>0</v>
      </c>
      <c r="K54" s="21">
        <v>483.26</v>
      </c>
      <c r="L54" s="22">
        <v>33828403.400000006</v>
      </c>
      <c r="M54" s="22">
        <v>17166151.045510873</v>
      </c>
      <c r="N54" s="22">
        <v>3193818.1259959764</v>
      </c>
      <c r="O54" s="54">
        <f t="shared" si="1"/>
        <v>54188372.571506858</v>
      </c>
    </row>
    <row r="55" spans="2:15" ht="36" customHeight="1">
      <c r="B55" s="267"/>
      <c r="C55" s="265"/>
      <c r="D55" s="25"/>
      <c r="E55" s="267"/>
      <c r="F55" s="19" t="s">
        <v>171</v>
      </c>
      <c r="G55" s="267"/>
      <c r="H55" s="280"/>
      <c r="I55" s="23" t="s">
        <v>500</v>
      </c>
      <c r="J55" s="19" t="s">
        <v>7</v>
      </c>
      <c r="K55" s="21">
        <v>499.74</v>
      </c>
      <c r="L55" s="22">
        <v>29984225.600000009</v>
      </c>
      <c r="M55" s="22">
        <v>14556441.483815694</v>
      </c>
      <c r="N55" s="22">
        <v>2758944.4078979995</v>
      </c>
      <c r="O55" s="54">
        <f t="shared" si="1"/>
        <v>47299611.491713703</v>
      </c>
    </row>
    <row r="56" spans="2:15" ht="22.5" customHeight="1">
      <c r="B56" s="266">
        <v>32</v>
      </c>
      <c r="C56" s="271" t="s">
        <v>727</v>
      </c>
      <c r="D56" s="55"/>
      <c r="E56" s="266" t="s">
        <v>336</v>
      </c>
      <c r="F56" s="19" t="s">
        <v>172</v>
      </c>
      <c r="G56" s="266"/>
      <c r="H56" s="279">
        <v>2696.44</v>
      </c>
      <c r="I56" s="23" t="s">
        <v>621</v>
      </c>
      <c r="J56" s="19" t="s">
        <v>0</v>
      </c>
      <c r="K56" s="21">
        <v>1348.22</v>
      </c>
      <c r="L56" s="22">
        <v>94375399.99999994</v>
      </c>
      <c r="M56" s="22">
        <v>47890598.772538185</v>
      </c>
      <c r="N56" s="22">
        <v>8910200.5425303075</v>
      </c>
      <c r="O56" s="54">
        <f t="shared" si="1"/>
        <v>151176199.31506842</v>
      </c>
    </row>
    <row r="57" spans="2:15" ht="22.5" customHeight="1">
      <c r="B57" s="267"/>
      <c r="C57" s="272"/>
      <c r="D57" s="25"/>
      <c r="E57" s="267"/>
      <c r="F57" s="19" t="s">
        <v>173</v>
      </c>
      <c r="G57" s="267"/>
      <c r="H57" s="280"/>
      <c r="I57" s="23" t="s">
        <v>505</v>
      </c>
      <c r="J57" s="19" t="s">
        <v>7</v>
      </c>
      <c r="K57" s="21">
        <v>1348.22</v>
      </c>
      <c r="L57" s="22">
        <v>80893200.000000015</v>
      </c>
      <c r="M57" s="22">
        <v>38264733.405227095</v>
      </c>
      <c r="N57" s="22">
        <v>6606014.611211258</v>
      </c>
      <c r="O57" s="54">
        <f t="shared" si="1"/>
        <v>125763948.01643836</v>
      </c>
    </row>
    <row r="58" spans="2:15" ht="22.5" customHeight="1">
      <c r="B58" s="266">
        <v>33</v>
      </c>
      <c r="C58" s="264" t="s">
        <v>662</v>
      </c>
      <c r="D58" s="55"/>
      <c r="E58" s="266" t="s">
        <v>336</v>
      </c>
      <c r="F58" s="19" t="s">
        <v>396</v>
      </c>
      <c r="G58" s="266"/>
      <c r="H58" s="279">
        <v>2991.92</v>
      </c>
      <c r="I58" s="23" t="s">
        <v>500</v>
      </c>
      <c r="J58" s="19" t="s">
        <v>0</v>
      </c>
      <c r="K58" s="21">
        <v>1495.96</v>
      </c>
      <c r="L58" s="22">
        <v>89757480.000000015</v>
      </c>
      <c r="M58" s="22">
        <v>43574571.961004525</v>
      </c>
      <c r="N58" s="22">
        <v>8258873.1506393095</v>
      </c>
      <c r="O58" s="54">
        <f t="shared" si="1"/>
        <v>141590925.11164385</v>
      </c>
    </row>
    <row r="59" spans="2:15" ht="22.5" customHeight="1">
      <c r="B59" s="267"/>
      <c r="C59" s="265"/>
      <c r="D59" s="25"/>
      <c r="E59" s="267"/>
      <c r="F59" s="19" t="s">
        <v>397</v>
      </c>
      <c r="G59" s="267"/>
      <c r="H59" s="280"/>
      <c r="I59" s="23" t="s">
        <v>511</v>
      </c>
      <c r="J59" s="19" t="s">
        <v>7</v>
      </c>
      <c r="K59" s="21">
        <v>1495.96</v>
      </c>
      <c r="L59" s="22">
        <v>89757480.00000003</v>
      </c>
      <c r="M59" s="22">
        <v>42565301.493072219</v>
      </c>
      <c r="N59" s="22">
        <v>7420442.2792565525</v>
      </c>
      <c r="O59" s="54">
        <f t="shared" si="1"/>
        <v>139743223.77232879</v>
      </c>
    </row>
    <row r="60" spans="2:15" ht="51.75" customHeight="1">
      <c r="B60" s="19">
        <v>34</v>
      </c>
      <c r="C60" s="252" t="s">
        <v>776</v>
      </c>
      <c r="D60" s="19"/>
      <c r="E60" s="19" t="s">
        <v>389</v>
      </c>
      <c r="F60" s="19" t="s">
        <v>155</v>
      </c>
      <c r="G60" s="19" t="s">
        <v>624</v>
      </c>
      <c r="H60" s="20">
        <v>1219.48</v>
      </c>
      <c r="I60" s="23">
        <v>42347</v>
      </c>
      <c r="J60" s="19" t="s">
        <v>0</v>
      </c>
      <c r="K60" s="21">
        <v>1219.48</v>
      </c>
      <c r="L60" s="22">
        <v>0.44383561797440052</v>
      </c>
      <c r="M60" s="22">
        <v>-2.4644023690321673E-3</v>
      </c>
      <c r="N60" s="22">
        <v>2.4644023690321673E-3</v>
      </c>
      <c r="O60" s="54">
        <f>SUM(L60:N60)</f>
        <v>0.44383561797440052</v>
      </c>
    </row>
    <row r="61" spans="2:15" ht="27" customHeight="1">
      <c r="B61" s="19">
        <v>35</v>
      </c>
      <c r="C61" s="35" t="s">
        <v>663</v>
      </c>
      <c r="D61" s="19"/>
      <c r="E61" s="19" t="s">
        <v>336</v>
      </c>
      <c r="F61" s="19" t="s">
        <v>398</v>
      </c>
      <c r="G61" s="19"/>
      <c r="H61" s="20">
        <v>676.44</v>
      </c>
      <c r="I61" s="23" t="s">
        <v>622</v>
      </c>
      <c r="J61" s="19" t="s">
        <v>0</v>
      </c>
      <c r="K61" s="21">
        <v>676.44</v>
      </c>
      <c r="L61" s="22">
        <v>0</v>
      </c>
      <c r="M61" s="22">
        <v>-2.4112891724052492E-2</v>
      </c>
      <c r="N61" s="22">
        <v>2.4112891724052492E-2</v>
      </c>
      <c r="O61" s="54">
        <f t="shared" si="1"/>
        <v>0</v>
      </c>
    </row>
    <row r="62" spans="2:15" ht="37.5" customHeight="1">
      <c r="B62" s="19">
        <v>36</v>
      </c>
      <c r="C62" s="35" t="s">
        <v>664</v>
      </c>
      <c r="D62" s="19"/>
      <c r="E62" s="19" t="s">
        <v>336</v>
      </c>
      <c r="F62" s="19" t="s">
        <v>175</v>
      </c>
      <c r="G62" s="19"/>
      <c r="H62" s="21">
        <v>880.99</v>
      </c>
      <c r="I62" s="23" t="s">
        <v>74</v>
      </c>
      <c r="J62" s="19" t="s">
        <v>0</v>
      </c>
      <c r="K62" s="21">
        <v>880.99</v>
      </c>
      <c r="L62" s="22">
        <v>0</v>
      </c>
      <c r="M62" s="22">
        <v>0</v>
      </c>
      <c r="N62" s="22">
        <v>0</v>
      </c>
      <c r="O62" s="54">
        <f t="shared" si="1"/>
        <v>0</v>
      </c>
    </row>
    <row r="63" spans="2:15" ht="22.5" customHeight="1">
      <c r="B63" s="266">
        <v>37</v>
      </c>
      <c r="C63" s="271" t="s">
        <v>607</v>
      </c>
      <c r="D63" s="55"/>
      <c r="E63" s="266" t="s">
        <v>336</v>
      </c>
      <c r="F63" s="19" t="s">
        <v>180</v>
      </c>
      <c r="G63" s="266" t="s">
        <v>624</v>
      </c>
      <c r="H63" s="279">
        <v>1543.54</v>
      </c>
      <c r="I63" s="23" t="s">
        <v>745</v>
      </c>
      <c r="J63" s="19" t="s">
        <v>0</v>
      </c>
      <c r="K63" s="21">
        <v>770</v>
      </c>
      <c r="L63" s="22">
        <v>0</v>
      </c>
      <c r="M63" s="22">
        <v>0</v>
      </c>
      <c r="N63" s="22">
        <v>0</v>
      </c>
      <c r="O63" s="54">
        <f t="shared" si="1"/>
        <v>0</v>
      </c>
    </row>
    <row r="64" spans="2:15" ht="27.75" customHeight="1">
      <c r="B64" s="267"/>
      <c r="C64" s="272"/>
      <c r="D64" s="25"/>
      <c r="E64" s="267"/>
      <c r="F64" s="19" t="s">
        <v>181</v>
      </c>
      <c r="G64" s="267"/>
      <c r="H64" s="280"/>
      <c r="I64" s="23" t="s">
        <v>746</v>
      </c>
      <c r="J64" s="19" t="s">
        <v>7</v>
      </c>
      <c r="K64" s="21">
        <v>773.54</v>
      </c>
      <c r="L64" s="22">
        <v>0.35342465713620186</v>
      </c>
      <c r="M64" s="22">
        <v>-1.5222368379161786E-4</v>
      </c>
      <c r="N64" s="22">
        <v>1.5222368379161786E-4</v>
      </c>
      <c r="O64" s="54">
        <f t="shared" si="1"/>
        <v>0.35342465713620186</v>
      </c>
    </row>
    <row r="65" spans="1:16" ht="9.75" customHeight="1" thickBot="1">
      <c r="C65" s="8"/>
      <c r="I65" s="6"/>
      <c r="K65" s="7"/>
    </row>
    <row r="66" spans="1:16" s="2" customFormat="1" ht="22.5" customHeight="1" thickBot="1">
      <c r="A66" s="1"/>
      <c r="E66" s="360" t="s">
        <v>487</v>
      </c>
      <c r="F66" s="361"/>
      <c r="G66" s="69" t="s">
        <v>635</v>
      </c>
      <c r="H66" s="374" t="s">
        <v>4</v>
      </c>
      <c r="I66" s="375"/>
      <c r="J66" s="376"/>
      <c r="K66" s="69" t="s">
        <v>635</v>
      </c>
      <c r="L66" s="95">
        <f>SUM(L6:L65)</f>
        <v>2738573451.8772058</v>
      </c>
      <c r="M66" s="95">
        <f>SUM(M6:M65)</f>
        <v>3461010883.2611847</v>
      </c>
      <c r="N66" s="95">
        <f>SUM(N6:N65)</f>
        <v>2120734750.2795177</v>
      </c>
      <c r="O66" s="95">
        <f>SUM(O6:O65)</f>
        <v>8320319085.4179096</v>
      </c>
      <c r="P66" s="237"/>
    </row>
    <row r="67" spans="1:16">
      <c r="C67" s="8"/>
      <c r="I67" s="6"/>
      <c r="K67" s="7"/>
      <c r="M67" s="86">
        <f>SUM(M66:N66)</f>
        <v>5581745633.5407028</v>
      </c>
    </row>
    <row r="68" spans="1:16">
      <c r="A68" s="2"/>
      <c r="C68" s="8"/>
      <c r="I68" s="6"/>
      <c r="K68" s="7"/>
      <c r="P68" s="224"/>
    </row>
    <row r="69" spans="1:16">
      <c r="A69" s="2"/>
      <c r="C69" s="8"/>
      <c r="I69" s="6"/>
      <c r="K69" s="7"/>
      <c r="P69" s="224"/>
    </row>
    <row r="70" spans="1:16" ht="12" thickBot="1">
      <c r="C70" s="8"/>
      <c r="I70" s="6"/>
      <c r="K70" s="7"/>
    </row>
    <row r="71" spans="1:16" s="2" customFormat="1" ht="28.5" customHeight="1" thickBot="1">
      <c r="A71" s="1"/>
      <c r="B71" s="170" t="s">
        <v>294</v>
      </c>
      <c r="C71" s="171" t="s">
        <v>295</v>
      </c>
      <c r="D71" s="170" t="s">
        <v>699</v>
      </c>
      <c r="E71" s="171" t="s">
        <v>296</v>
      </c>
      <c r="F71" s="170" t="s">
        <v>297</v>
      </c>
      <c r="G71" s="192" t="s">
        <v>708</v>
      </c>
      <c r="H71" s="172" t="s">
        <v>298</v>
      </c>
      <c r="I71" s="170" t="s">
        <v>299</v>
      </c>
      <c r="J71" s="170" t="s">
        <v>300</v>
      </c>
      <c r="K71" s="170" t="s">
        <v>301</v>
      </c>
      <c r="L71" s="173" t="s">
        <v>302</v>
      </c>
      <c r="M71" s="173" t="s">
        <v>3</v>
      </c>
      <c r="N71" s="173" t="s">
        <v>5</v>
      </c>
      <c r="O71" s="173" t="s">
        <v>303</v>
      </c>
      <c r="P71" s="223"/>
    </row>
    <row r="72" spans="1:16" s="2" customFormat="1" ht="15.75" customHeight="1">
      <c r="A72" s="1"/>
      <c r="B72" s="273" t="s">
        <v>531</v>
      </c>
      <c r="C72" s="274"/>
      <c r="D72" s="274"/>
      <c r="E72" s="274"/>
      <c r="F72" s="274"/>
      <c r="G72" s="275"/>
      <c r="H72" s="50" t="s">
        <v>304</v>
      </c>
      <c r="I72" s="281" t="s">
        <v>531</v>
      </c>
      <c r="J72" s="282"/>
      <c r="K72" s="53" t="s">
        <v>304</v>
      </c>
      <c r="L72" s="220"/>
      <c r="M72" s="221"/>
      <c r="N72" s="221"/>
      <c r="O72" s="222" t="s">
        <v>493</v>
      </c>
      <c r="P72" s="223"/>
    </row>
    <row r="73" spans="1:16" ht="22.5" customHeight="1">
      <c r="B73" s="55">
        <v>1</v>
      </c>
      <c r="C73" s="197" t="s">
        <v>665</v>
      </c>
      <c r="D73" s="19"/>
      <c r="E73" s="55" t="s">
        <v>352</v>
      </c>
      <c r="F73" s="19" t="s">
        <v>194</v>
      </c>
      <c r="G73" s="19"/>
      <c r="H73" s="48">
        <v>1721.25</v>
      </c>
      <c r="I73" s="19" t="s">
        <v>195</v>
      </c>
      <c r="J73" s="19" t="s">
        <v>7</v>
      </c>
      <c r="K73" s="21">
        <v>860.625</v>
      </c>
      <c r="L73" s="22">
        <v>51153665.301369861</v>
      </c>
      <c r="M73" s="22">
        <v>99117066.939183936</v>
      </c>
      <c r="N73" s="22">
        <v>77923092.663555816</v>
      </c>
      <c r="O73" s="54">
        <f t="shared" ref="O73:O95" si="2">SUM(L73:N73)</f>
        <v>228193824.9041096</v>
      </c>
    </row>
    <row r="74" spans="1:16" ht="27" customHeight="1">
      <c r="A74" s="2"/>
      <c r="B74" s="19">
        <v>2</v>
      </c>
      <c r="C74" s="52" t="s">
        <v>666</v>
      </c>
      <c r="D74" s="19"/>
      <c r="E74" s="19" t="s">
        <v>352</v>
      </c>
      <c r="F74" s="19" t="s">
        <v>202</v>
      </c>
      <c r="G74" s="19" t="s">
        <v>624</v>
      </c>
      <c r="H74" s="20">
        <v>100</v>
      </c>
      <c r="I74" s="19" t="s">
        <v>338</v>
      </c>
      <c r="J74" s="19" t="s">
        <v>0</v>
      </c>
      <c r="K74" s="21">
        <v>100</v>
      </c>
      <c r="L74" s="22">
        <v>7999999.9999999851</v>
      </c>
      <c r="M74" s="22">
        <v>35981104.675642341</v>
      </c>
      <c r="N74" s="22">
        <v>29993254.529837113</v>
      </c>
      <c r="O74" s="54">
        <f t="shared" si="2"/>
        <v>73974359.205479443</v>
      </c>
      <c r="P74" s="224"/>
    </row>
    <row r="75" spans="1:16" ht="22.5" customHeight="1">
      <c r="B75" s="266">
        <v>3</v>
      </c>
      <c r="C75" s="357" t="s">
        <v>667</v>
      </c>
      <c r="D75" s="55"/>
      <c r="E75" s="266" t="s">
        <v>352</v>
      </c>
      <c r="F75" s="19" t="s">
        <v>219</v>
      </c>
      <c r="G75" s="266" t="s">
        <v>624</v>
      </c>
      <c r="H75" s="279">
        <v>573</v>
      </c>
      <c r="I75" s="19" t="s">
        <v>339</v>
      </c>
      <c r="J75" s="19" t="s">
        <v>0</v>
      </c>
      <c r="K75" s="21">
        <v>286.5</v>
      </c>
      <c r="L75" s="22">
        <v>28649999.99999994</v>
      </c>
      <c r="M75" s="22">
        <v>113747374.3916446</v>
      </c>
      <c r="N75" s="22">
        <v>96457822.868629396</v>
      </c>
      <c r="O75" s="54">
        <f t="shared" si="2"/>
        <v>238855197.26027393</v>
      </c>
    </row>
    <row r="76" spans="1:16" ht="22.5" customHeight="1">
      <c r="B76" s="267"/>
      <c r="C76" s="358"/>
      <c r="D76" s="25"/>
      <c r="E76" s="267"/>
      <c r="F76" s="19" t="s">
        <v>220</v>
      </c>
      <c r="G76" s="267"/>
      <c r="H76" s="280"/>
      <c r="I76" s="19" t="s">
        <v>340</v>
      </c>
      <c r="J76" s="19" t="s">
        <v>7</v>
      </c>
      <c r="K76" s="21">
        <v>286.5</v>
      </c>
      <c r="L76" s="22">
        <v>28649999.999999955</v>
      </c>
      <c r="M76" s="22">
        <v>113982167.29907189</v>
      </c>
      <c r="N76" s="22">
        <v>101532287.65983222</v>
      </c>
      <c r="O76" s="54">
        <f t="shared" si="2"/>
        <v>244164454.95890409</v>
      </c>
    </row>
    <row r="77" spans="1:16" ht="22.5" customHeight="1">
      <c r="B77" s="266">
        <v>4</v>
      </c>
      <c r="C77" s="362" t="s">
        <v>668</v>
      </c>
      <c r="D77" s="184"/>
      <c r="E77" s="266" t="s">
        <v>352</v>
      </c>
      <c r="F77" s="19" t="s">
        <v>289</v>
      </c>
      <c r="G77" s="266" t="s">
        <v>624</v>
      </c>
      <c r="H77" s="279">
        <v>630</v>
      </c>
      <c r="I77" s="19" t="s">
        <v>341</v>
      </c>
      <c r="J77" s="19" t="s">
        <v>0</v>
      </c>
      <c r="K77" s="21">
        <v>315</v>
      </c>
      <c r="L77" s="22">
        <v>31500000</v>
      </c>
      <c r="M77" s="22">
        <v>95838459.521881029</v>
      </c>
      <c r="N77" s="22">
        <v>89111521.20414637</v>
      </c>
      <c r="O77" s="54">
        <f t="shared" si="2"/>
        <v>216449980.7260274</v>
      </c>
    </row>
    <row r="78" spans="1:16" ht="22.5" customHeight="1">
      <c r="B78" s="285"/>
      <c r="C78" s="363"/>
      <c r="D78" s="185"/>
      <c r="E78" s="285"/>
      <c r="F78" s="19" t="s">
        <v>288</v>
      </c>
      <c r="G78" s="285"/>
      <c r="H78" s="383"/>
      <c r="I78" s="19" t="s">
        <v>243</v>
      </c>
      <c r="J78" s="19" t="s">
        <v>7</v>
      </c>
      <c r="K78" s="21">
        <v>268</v>
      </c>
      <c r="L78" s="22">
        <v>26800000</v>
      </c>
      <c r="M78" s="22">
        <v>76913167.083722472</v>
      </c>
      <c r="N78" s="22">
        <v>72578952.368332326</v>
      </c>
      <c r="O78" s="54">
        <f t="shared" si="2"/>
        <v>176292119.4520548</v>
      </c>
    </row>
    <row r="79" spans="1:16" ht="22.5" customHeight="1">
      <c r="B79" s="267"/>
      <c r="C79" s="364"/>
      <c r="D79" s="186"/>
      <c r="E79" s="267"/>
      <c r="F79" s="19" t="s">
        <v>287</v>
      </c>
      <c r="G79" s="267"/>
      <c r="H79" s="280"/>
      <c r="I79" s="19" t="s">
        <v>342</v>
      </c>
      <c r="J79" s="19" t="s">
        <v>127</v>
      </c>
      <c r="K79" s="21">
        <v>47</v>
      </c>
      <c r="L79" s="22">
        <v>4700000</v>
      </c>
      <c r="M79" s="22">
        <v>12149412.711037535</v>
      </c>
      <c r="N79" s="22">
        <v>11791426.083483014</v>
      </c>
      <c r="O79" s="54">
        <f t="shared" si="2"/>
        <v>28640838.794520549</v>
      </c>
    </row>
    <row r="80" spans="1:16" ht="26.25" customHeight="1">
      <c r="B80" s="19">
        <v>5</v>
      </c>
      <c r="C80" s="52" t="s">
        <v>669</v>
      </c>
      <c r="D80" s="19"/>
      <c r="E80" s="19" t="s">
        <v>352</v>
      </c>
      <c r="F80" s="19" t="s">
        <v>139</v>
      </c>
      <c r="G80" s="19"/>
      <c r="H80" s="20">
        <v>123.92</v>
      </c>
      <c r="I80" s="19" t="s">
        <v>343</v>
      </c>
      <c r="J80" s="19" t="s">
        <v>0</v>
      </c>
      <c r="K80" s="21">
        <v>123.92</v>
      </c>
      <c r="L80" s="22">
        <v>12392000.00000003</v>
      </c>
      <c r="M80" s="22">
        <v>80591600.086351037</v>
      </c>
      <c r="N80" s="22">
        <v>40971070.220498256</v>
      </c>
      <c r="O80" s="54">
        <f t="shared" si="2"/>
        <v>133954670.30684933</v>
      </c>
    </row>
    <row r="81" spans="1:16" ht="33.75">
      <c r="B81" s="19">
        <v>6</v>
      </c>
      <c r="C81" s="52" t="s">
        <v>670</v>
      </c>
      <c r="D81" s="19"/>
      <c r="E81" s="19" t="s">
        <v>352</v>
      </c>
      <c r="F81" s="19" t="s">
        <v>142</v>
      </c>
      <c r="G81" s="19"/>
      <c r="H81" s="20">
        <v>35</v>
      </c>
      <c r="I81" s="19" t="s">
        <v>311</v>
      </c>
      <c r="J81" s="19" t="s">
        <v>0</v>
      </c>
      <c r="K81" s="21">
        <v>35</v>
      </c>
      <c r="L81" s="22">
        <v>3500000</v>
      </c>
      <c r="M81" s="22">
        <v>17586416.351267211</v>
      </c>
      <c r="N81" s="22">
        <v>9226481.470650591</v>
      </c>
      <c r="O81" s="54">
        <f t="shared" si="2"/>
        <v>30312897.821917802</v>
      </c>
    </row>
    <row r="82" spans="1:16" ht="22.5" customHeight="1">
      <c r="B82" s="266">
        <v>7</v>
      </c>
      <c r="C82" s="357" t="s">
        <v>671</v>
      </c>
      <c r="D82" s="55"/>
      <c r="E82" s="266" t="s">
        <v>352</v>
      </c>
      <c r="F82" s="19" t="s">
        <v>403</v>
      </c>
      <c r="G82" s="266"/>
      <c r="H82" s="279">
        <v>1950</v>
      </c>
      <c r="I82" s="19" t="s">
        <v>337</v>
      </c>
      <c r="J82" s="19" t="s">
        <v>0</v>
      </c>
      <c r="K82" s="21">
        <v>975</v>
      </c>
      <c r="L82" s="22">
        <v>96894856.465753317</v>
      </c>
      <c r="M82" s="22">
        <v>191322350.85591257</v>
      </c>
      <c r="N82" s="22">
        <v>127963557.95230661</v>
      </c>
      <c r="O82" s="54">
        <f t="shared" si="2"/>
        <v>416180765.27397251</v>
      </c>
    </row>
    <row r="83" spans="1:16" ht="22.5" customHeight="1">
      <c r="A83" s="2"/>
      <c r="B83" s="267"/>
      <c r="C83" s="358"/>
      <c r="D83" s="25"/>
      <c r="E83" s="267"/>
      <c r="F83" s="19" t="s">
        <v>404</v>
      </c>
      <c r="G83" s="267"/>
      <c r="H83" s="280"/>
      <c r="I83" s="19" t="s">
        <v>195</v>
      </c>
      <c r="J83" s="19" t="s">
        <v>7</v>
      </c>
      <c r="K83" s="21">
        <v>975</v>
      </c>
      <c r="L83" s="22">
        <v>97500000</v>
      </c>
      <c r="M83" s="22">
        <v>258285645.85676473</v>
      </c>
      <c r="N83" s="22">
        <v>230662359.01994759</v>
      </c>
      <c r="O83" s="54">
        <f t="shared" si="2"/>
        <v>586448004.87671232</v>
      </c>
      <c r="P83" s="224"/>
    </row>
    <row r="84" spans="1:16" ht="22.5" customHeight="1">
      <c r="B84" s="266">
        <v>8</v>
      </c>
      <c r="C84" s="357" t="s">
        <v>672</v>
      </c>
      <c r="D84" s="55"/>
      <c r="E84" s="266" t="s">
        <v>352</v>
      </c>
      <c r="F84" s="19" t="s">
        <v>230</v>
      </c>
      <c r="G84" s="266"/>
      <c r="H84" s="279">
        <v>885.6</v>
      </c>
      <c r="I84" s="19" t="s">
        <v>231</v>
      </c>
      <c r="J84" s="19" t="s">
        <v>0</v>
      </c>
      <c r="K84" s="21">
        <v>565</v>
      </c>
      <c r="L84" s="22">
        <v>56500000</v>
      </c>
      <c r="M84" s="22">
        <v>203573933.44988739</v>
      </c>
      <c r="N84" s="22">
        <v>177636813.65970165</v>
      </c>
      <c r="O84" s="54">
        <f t="shared" si="2"/>
        <v>437710747.10958904</v>
      </c>
    </row>
    <row r="85" spans="1:16" ht="22.5" customHeight="1">
      <c r="B85" s="267"/>
      <c r="C85" s="358"/>
      <c r="D85" s="25"/>
      <c r="E85" s="267"/>
      <c r="F85" s="19" t="s">
        <v>232</v>
      </c>
      <c r="G85" s="267"/>
      <c r="H85" s="280"/>
      <c r="I85" s="19" t="s">
        <v>233</v>
      </c>
      <c r="J85" s="19" t="s">
        <v>7</v>
      </c>
      <c r="K85" s="21">
        <v>320.60000000000002</v>
      </c>
      <c r="L85" s="22">
        <v>32060000</v>
      </c>
      <c r="M85" s="22">
        <v>102915699.3106564</v>
      </c>
      <c r="N85" s="22">
        <v>91659236.990713447</v>
      </c>
      <c r="O85" s="54">
        <f t="shared" si="2"/>
        <v>226634936.30136985</v>
      </c>
    </row>
    <row r="86" spans="1:16" ht="22.5" customHeight="1">
      <c r="B86" s="266">
        <v>9</v>
      </c>
      <c r="C86" s="357" t="s">
        <v>673</v>
      </c>
      <c r="D86" s="55"/>
      <c r="E86" s="266" t="s">
        <v>352</v>
      </c>
      <c r="F86" s="19" t="s">
        <v>241</v>
      </c>
      <c r="G86" s="266"/>
      <c r="H86" s="279">
        <v>1950</v>
      </c>
      <c r="I86" s="19" t="s">
        <v>344</v>
      </c>
      <c r="J86" s="19" t="s">
        <v>0</v>
      </c>
      <c r="K86" s="21">
        <v>975</v>
      </c>
      <c r="L86" s="22">
        <v>97500000</v>
      </c>
      <c r="M86" s="22">
        <v>171764545.13092136</v>
      </c>
      <c r="N86" s="22">
        <v>28953348.964969028</v>
      </c>
      <c r="O86" s="54">
        <f t="shared" si="2"/>
        <v>298217894.0958904</v>
      </c>
    </row>
    <row r="87" spans="1:16" ht="22.5" customHeight="1">
      <c r="B87" s="267"/>
      <c r="C87" s="358"/>
      <c r="D87" s="25"/>
      <c r="E87" s="267"/>
      <c r="F87" s="19" t="s">
        <v>242</v>
      </c>
      <c r="G87" s="267"/>
      <c r="H87" s="280"/>
      <c r="I87" s="19" t="s">
        <v>345</v>
      </c>
      <c r="J87" s="19" t="s">
        <v>7</v>
      </c>
      <c r="K87" s="21">
        <v>975</v>
      </c>
      <c r="L87" s="22">
        <v>97500000.000000089</v>
      </c>
      <c r="M87" s="22">
        <v>266826870.88016668</v>
      </c>
      <c r="N87" s="22">
        <v>238157234.25681964</v>
      </c>
      <c r="O87" s="54">
        <f t="shared" si="2"/>
        <v>602484105.13698637</v>
      </c>
    </row>
    <row r="88" spans="1:16" ht="22.5" customHeight="1">
      <c r="B88" s="266">
        <v>10</v>
      </c>
      <c r="C88" s="357" t="s">
        <v>674</v>
      </c>
      <c r="D88" s="55"/>
      <c r="E88" s="266" t="s">
        <v>352</v>
      </c>
      <c r="F88" s="19" t="s">
        <v>221</v>
      </c>
      <c r="G88" s="266"/>
      <c r="H88" s="279">
        <v>678.6</v>
      </c>
      <c r="I88" s="19" t="s">
        <v>222</v>
      </c>
      <c r="J88" s="19" t="s">
        <v>0</v>
      </c>
      <c r="K88" s="21">
        <v>251</v>
      </c>
      <c r="L88" s="22">
        <v>25100000</v>
      </c>
      <c r="M88" s="22">
        <v>101153700.2330199</v>
      </c>
      <c r="N88" s="22">
        <v>89596962.890267774</v>
      </c>
      <c r="O88" s="54">
        <f t="shared" si="2"/>
        <v>215850663.12328768</v>
      </c>
    </row>
    <row r="89" spans="1:16" ht="22.5" customHeight="1">
      <c r="A89" s="2"/>
      <c r="B89" s="285"/>
      <c r="C89" s="359"/>
      <c r="D89" s="180"/>
      <c r="E89" s="285"/>
      <c r="F89" s="19" t="s">
        <v>223</v>
      </c>
      <c r="G89" s="285"/>
      <c r="H89" s="383"/>
      <c r="I89" s="19" t="s">
        <v>346</v>
      </c>
      <c r="J89" s="19" t="s">
        <v>7</v>
      </c>
      <c r="K89" s="21">
        <v>339.3</v>
      </c>
      <c r="L89" s="22">
        <v>33929999.999999985</v>
      </c>
      <c r="M89" s="22">
        <v>131693607.14032371</v>
      </c>
      <c r="N89" s="22">
        <v>117328389.06515573</v>
      </c>
      <c r="O89" s="54">
        <f t="shared" si="2"/>
        <v>282951996.20547944</v>
      </c>
      <c r="P89" s="224"/>
    </row>
    <row r="90" spans="1:16" ht="22.5" customHeight="1">
      <c r="B90" s="267"/>
      <c r="C90" s="358"/>
      <c r="D90" s="25"/>
      <c r="E90" s="267"/>
      <c r="F90" s="19" t="s">
        <v>224</v>
      </c>
      <c r="G90" s="267"/>
      <c r="H90" s="280"/>
      <c r="I90" s="19" t="s">
        <v>225</v>
      </c>
      <c r="J90" s="19" t="s">
        <v>127</v>
      </c>
      <c r="K90" s="21">
        <v>88.3</v>
      </c>
      <c r="L90" s="22">
        <v>8830000</v>
      </c>
      <c r="M90" s="22">
        <v>29880855.494553573</v>
      </c>
      <c r="N90" s="22">
        <v>26616926.258871086</v>
      </c>
      <c r="O90" s="54">
        <f t="shared" si="2"/>
        <v>65327781.753424659</v>
      </c>
    </row>
    <row r="91" spans="1:16" ht="22.5" customHeight="1">
      <c r="B91" s="266">
        <v>11</v>
      </c>
      <c r="C91" s="357" t="s">
        <v>675</v>
      </c>
      <c r="D91" s="55"/>
      <c r="E91" s="266" t="s">
        <v>352</v>
      </c>
      <c r="F91" s="19" t="s">
        <v>258</v>
      </c>
      <c r="G91" s="266"/>
      <c r="H91" s="321">
        <v>467.2</v>
      </c>
      <c r="I91" s="19" t="s">
        <v>347</v>
      </c>
      <c r="J91" s="19" t="s">
        <v>0</v>
      </c>
      <c r="K91" s="21">
        <v>220.29</v>
      </c>
      <c r="L91" s="22">
        <v>22028712.000000004</v>
      </c>
      <c r="M91" s="22">
        <v>14855800.283460353</v>
      </c>
      <c r="N91" s="22">
        <v>6417976.1906437567</v>
      </c>
      <c r="O91" s="54">
        <f t="shared" si="2"/>
        <v>43302488.474104114</v>
      </c>
    </row>
    <row r="92" spans="1:16" ht="22.5" customHeight="1">
      <c r="B92" s="267"/>
      <c r="C92" s="358"/>
      <c r="D92" s="25"/>
      <c r="E92" s="267"/>
      <c r="F92" s="19" t="s">
        <v>259</v>
      </c>
      <c r="G92" s="267"/>
      <c r="H92" s="322"/>
      <c r="I92" s="19" t="s">
        <v>348</v>
      </c>
      <c r="J92" s="19" t="s">
        <v>0</v>
      </c>
      <c r="K92" s="21">
        <v>233.6</v>
      </c>
      <c r="L92" s="22">
        <v>23360000</v>
      </c>
      <c r="M92" s="22">
        <v>14655962.82389041</v>
      </c>
      <c r="N92" s="22">
        <v>6554640.1761095896</v>
      </c>
      <c r="O92" s="54">
        <f t="shared" si="2"/>
        <v>44570603</v>
      </c>
    </row>
    <row r="93" spans="1:16" ht="22.5" customHeight="1">
      <c r="B93" s="266">
        <v>12</v>
      </c>
      <c r="C93" s="384" t="s">
        <v>676</v>
      </c>
      <c r="D93" s="55"/>
      <c r="E93" s="266" t="s">
        <v>352</v>
      </c>
      <c r="F93" s="19" t="s">
        <v>251</v>
      </c>
      <c r="G93" s="266" t="s">
        <v>624</v>
      </c>
      <c r="H93" s="279">
        <v>1677</v>
      </c>
      <c r="I93" s="19" t="s">
        <v>349</v>
      </c>
      <c r="J93" s="19" t="s">
        <v>0</v>
      </c>
      <c r="K93" s="21">
        <v>836</v>
      </c>
      <c r="L93" s="22">
        <v>31059578</v>
      </c>
      <c r="M93" s="22">
        <v>6466464.3292877516</v>
      </c>
      <c r="N93" s="22">
        <v>3628524.5704382816</v>
      </c>
      <c r="O93" s="54">
        <f t="shared" si="2"/>
        <v>41154566.899726033</v>
      </c>
    </row>
    <row r="94" spans="1:16" ht="22.5" customHeight="1">
      <c r="B94" s="267"/>
      <c r="C94" s="385"/>
      <c r="D94" s="25"/>
      <c r="E94" s="267"/>
      <c r="F94" s="19" t="s">
        <v>252</v>
      </c>
      <c r="G94" s="267"/>
      <c r="H94" s="280"/>
      <c r="I94" s="19" t="s">
        <v>350</v>
      </c>
      <c r="J94" s="19" t="s">
        <v>7</v>
      </c>
      <c r="K94" s="21">
        <v>836</v>
      </c>
      <c r="L94" s="22">
        <v>33440000.180821925</v>
      </c>
      <c r="M94" s="22">
        <v>3945318.5811762046</v>
      </c>
      <c r="N94" s="22">
        <v>3612368.4188237954</v>
      </c>
      <c r="O94" s="54">
        <f t="shared" si="2"/>
        <v>40997687.180821925</v>
      </c>
    </row>
    <row r="95" spans="1:16" ht="38.25" customHeight="1">
      <c r="B95" s="55">
        <v>13</v>
      </c>
      <c r="C95" s="214" t="s">
        <v>707</v>
      </c>
      <c r="D95" s="184"/>
      <c r="E95" s="19" t="s">
        <v>352</v>
      </c>
      <c r="F95" s="19" t="s">
        <v>187</v>
      </c>
      <c r="G95" s="19"/>
      <c r="H95" s="20">
        <v>470.24</v>
      </c>
      <c r="I95" s="23" t="s">
        <v>524</v>
      </c>
      <c r="J95" s="19" t="s">
        <v>0</v>
      </c>
      <c r="K95" s="21">
        <v>470.24</v>
      </c>
      <c r="L95" s="22">
        <v>0</v>
      </c>
      <c r="M95" s="22">
        <v>0</v>
      </c>
      <c r="N95" s="22">
        <v>0</v>
      </c>
      <c r="O95" s="54">
        <f t="shared" si="2"/>
        <v>0</v>
      </c>
    </row>
    <row r="96" spans="1:16" ht="42" customHeight="1">
      <c r="A96" s="2"/>
      <c r="B96" s="19">
        <v>14</v>
      </c>
      <c r="C96" s="263" t="s">
        <v>747</v>
      </c>
      <c r="D96" s="20"/>
      <c r="E96" s="20" t="s">
        <v>352</v>
      </c>
      <c r="F96" s="19" t="s">
        <v>188</v>
      </c>
      <c r="G96" s="19"/>
      <c r="H96" s="20">
        <v>494.5</v>
      </c>
      <c r="I96" s="23" t="s">
        <v>748</v>
      </c>
      <c r="J96" s="19" t="s">
        <v>0</v>
      </c>
      <c r="K96" s="21">
        <v>494.5</v>
      </c>
      <c r="L96" s="22">
        <v>0.20547945238649845</v>
      </c>
      <c r="M96" s="22">
        <v>0</v>
      </c>
      <c r="N96" s="22">
        <v>0</v>
      </c>
      <c r="O96" s="54">
        <f>SUM(L96:N96)</f>
        <v>0.20547945238649845</v>
      </c>
      <c r="P96" s="224"/>
    </row>
    <row r="97" spans="1:16" ht="12" thickBot="1">
      <c r="C97" s="8"/>
      <c r="I97" s="6"/>
      <c r="K97" s="7"/>
    </row>
    <row r="98" spans="1:16" s="2" customFormat="1" ht="22.5" customHeight="1" thickBot="1">
      <c r="A98" s="1"/>
      <c r="E98" s="360" t="s">
        <v>352</v>
      </c>
      <c r="F98" s="361"/>
      <c r="G98" s="69" t="s">
        <v>635</v>
      </c>
      <c r="H98" s="374" t="s">
        <v>4</v>
      </c>
      <c r="I98" s="375"/>
      <c r="J98" s="376"/>
      <c r="K98" s="69" t="s">
        <v>635</v>
      </c>
      <c r="L98" s="95">
        <f>SUM(L73:L97)</f>
        <v>851048812.15342462</v>
      </c>
      <c r="M98" s="95">
        <f>SUM(M73:M97)</f>
        <v>2143247523.4298232</v>
      </c>
      <c r="N98" s="95">
        <f>SUM(N73:N97)</f>
        <v>1678374247.4837332</v>
      </c>
      <c r="O98" s="95">
        <f>SUM(O73:O97)</f>
        <v>4672670583.0669813</v>
      </c>
      <c r="P98" s="237"/>
    </row>
    <row r="99" spans="1:16">
      <c r="C99" s="8"/>
      <c r="I99" s="6"/>
      <c r="K99" s="7"/>
      <c r="M99" s="86">
        <f>SUM(M98:N98)</f>
        <v>3821621770.9135561</v>
      </c>
    </row>
    <row r="100" spans="1:16">
      <c r="A100" s="2"/>
      <c r="C100" s="8"/>
      <c r="I100" s="6"/>
      <c r="K100" s="7"/>
      <c r="P100" s="224"/>
    </row>
    <row r="101" spans="1:16">
      <c r="A101" s="2"/>
      <c r="C101" s="8"/>
      <c r="I101" s="6"/>
      <c r="K101" s="7"/>
      <c r="P101" s="224"/>
    </row>
    <row r="102" spans="1:16" ht="12" thickBot="1">
      <c r="C102" s="8"/>
      <c r="I102" s="6"/>
      <c r="K102" s="7"/>
    </row>
    <row r="103" spans="1:16" s="2" customFormat="1" ht="28.5" customHeight="1" thickBot="1">
      <c r="A103" s="1"/>
      <c r="B103" s="170" t="s">
        <v>294</v>
      </c>
      <c r="C103" s="171" t="s">
        <v>295</v>
      </c>
      <c r="D103" s="170" t="s">
        <v>699</v>
      </c>
      <c r="E103" s="171" t="s">
        <v>296</v>
      </c>
      <c r="F103" s="170" t="s">
        <v>297</v>
      </c>
      <c r="G103" s="192" t="s">
        <v>708</v>
      </c>
      <c r="H103" s="172" t="s">
        <v>298</v>
      </c>
      <c r="I103" s="170" t="s">
        <v>299</v>
      </c>
      <c r="J103" s="170" t="s">
        <v>300</v>
      </c>
      <c r="K103" s="170" t="s">
        <v>301</v>
      </c>
      <c r="L103" s="173" t="s">
        <v>302</v>
      </c>
      <c r="M103" s="173" t="s">
        <v>3</v>
      </c>
      <c r="N103" s="173" t="s">
        <v>5</v>
      </c>
      <c r="O103" s="173" t="s">
        <v>303</v>
      </c>
      <c r="P103" s="223"/>
    </row>
    <row r="104" spans="1:16" s="2" customFormat="1" ht="15.75" customHeight="1">
      <c r="A104" s="1"/>
      <c r="B104" s="273" t="s">
        <v>531</v>
      </c>
      <c r="C104" s="274"/>
      <c r="D104" s="274"/>
      <c r="E104" s="274"/>
      <c r="F104" s="274"/>
      <c r="G104" s="275"/>
      <c r="H104" s="50" t="s">
        <v>304</v>
      </c>
      <c r="I104" s="281" t="s">
        <v>531</v>
      </c>
      <c r="J104" s="282"/>
      <c r="K104" s="53" t="s">
        <v>304</v>
      </c>
      <c r="L104" s="220"/>
      <c r="M104" s="221"/>
      <c r="N104" s="221"/>
      <c r="O104" s="222" t="s">
        <v>493</v>
      </c>
      <c r="P104" s="223"/>
    </row>
    <row r="105" spans="1:16" ht="22.5" customHeight="1">
      <c r="B105" s="266">
        <v>1</v>
      </c>
      <c r="C105" s="264" t="s">
        <v>677</v>
      </c>
      <c r="D105" s="55"/>
      <c r="E105" s="266" t="s">
        <v>359</v>
      </c>
      <c r="F105" s="19" t="s">
        <v>201</v>
      </c>
      <c r="G105" s="19"/>
      <c r="H105" s="20">
        <v>220</v>
      </c>
      <c r="I105" s="19" t="s">
        <v>354</v>
      </c>
      <c r="J105" s="19" t="s">
        <v>0</v>
      </c>
      <c r="K105" s="21">
        <v>220</v>
      </c>
      <c r="L105" s="27">
        <v>21999999.99999997</v>
      </c>
      <c r="M105" s="27">
        <v>108617478.0325716</v>
      </c>
      <c r="N105" s="27">
        <v>101171452.70715444</v>
      </c>
      <c r="O105" s="54">
        <f t="shared" ref="O105:O109" si="3">SUM(L105:N105)</f>
        <v>231788930.73972601</v>
      </c>
    </row>
    <row r="106" spans="1:16" ht="22.5" customHeight="1">
      <c r="B106" s="285"/>
      <c r="C106" s="313"/>
      <c r="D106" s="180"/>
      <c r="E106" s="285"/>
      <c r="F106" s="19" t="s">
        <v>213</v>
      </c>
      <c r="G106" s="266"/>
      <c r="H106" s="279">
        <v>373.76</v>
      </c>
      <c r="I106" s="19" t="s">
        <v>355</v>
      </c>
      <c r="J106" s="19" t="s">
        <v>0</v>
      </c>
      <c r="K106" s="21">
        <v>186.88</v>
      </c>
      <c r="L106" s="22">
        <v>18688000</v>
      </c>
      <c r="M106" s="22">
        <v>90639859.836567119</v>
      </c>
      <c r="N106" s="22">
        <v>80614391.363432869</v>
      </c>
      <c r="O106" s="54">
        <f t="shared" si="3"/>
        <v>189942251.19999999</v>
      </c>
    </row>
    <row r="107" spans="1:16" ht="22.5" customHeight="1">
      <c r="A107" s="2"/>
      <c r="B107" s="267"/>
      <c r="C107" s="265"/>
      <c r="D107" s="25"/>
      <c r="E107" s="267"/>
      <c r="F107" s="19" t="s">
        <v>214</v>
      </c>
      <c r="G107" s="267"/>
      <c r="H107" s="280"/>
      <c r="I107" s="19" t="s">
        <v>356</v>
      </c>
      <c r="J107" s="19" t="s">
        <v>7</v>
      </c>
      <c r="K107" s="21">
        <v>186.88</v>
      </c>
      <c r="L107" s="22">
        <v>18688000</v>
      </c>
      <c r="M107" s="22">
        <v>89126926.698665753</v>
      </c>
      <c r="N107" s="22">
        <v>79282436.101334259</v>
      </c>
      <c r="O107" s="54">
        <f t="shared" si="3"/>
        <v>187097362.80000001</v>
      </c>
      <c r="P107" s="224"/>
    </row>
    <row r="108" spans="1:16" ht="22.5" customHeight="1">
      <c r="B108" s="266">
        <v>2</v>
      </c>
      <c r="C108" s="264" t="s">
        <v>678</v>
      </c>
      <c r="D108" s="55"/>
      <c r="E108" s="266" t="s">
        <v>359</v>
      </c>
      <c r="F108" s="19" t="s">
        <v>203</v>
      </c>
      <c r="G108" s="266"/>
      <c r="H108" s="279">
        <v>180.75</v>
      </c>
      <c r="I108" s="19" t="s">
        <v>357</v>
      </c>
      <c r="J108" s="19" t="s">
        <v>0</v>
      </c>
      <c r="K108" s="21">
        <v>90.375</v>
      </c>
      <c r="L108" s="22">
        <v>9037500.0000000149</v>
      </c>
      <c r="M108" s="22">
        <v>55325066.847524844</v>
      </c>
      <c r="N108" s="22">
        <v>49016489.74151624</v>
      </c>
      <c r="O108" s="54">
        <f t="shared" si="3"/>
        <v>113379056.5890411</v>
      </c>
    </row>
    <row r="109" spans="1:16" ht="22.5" customHeight="1">
      <c r="B109" s="267"/>
      <c r="C109" s="265"/>
      <c r="D109" s="25"/>
      <c r="E109" s="267"/>
      <c r="F109" s="19" t="s">
        <v>204</v>
      </c>
      <c r="G109" s="267"/>
      <c r="H109" s="280"/>
      <c r="I109" s="19" t="s">
        <v>358</v>
      </c>
      <c r="J109" s="19" t="s">
        <v>7</v>
      </c>
      <c r="K109" s="21">
        <v>90.375</v>
      </c>
      <c r="L109" s="22">
        <v>9037500</v>
      </c>
      <c r="M109" s="22">
        <v>53259640.821919501</v>
      </c>
      <c r="N109" s="22">
        <v>47215206.712327078</v>
      </c>
      <c r="O109" s="54">
        <f t="shared" si="3"/>
        <v>109512347.53424658</v>
      </c>
    </row>
    <row r="110" spans="1:16" ht="12" thickBot="1">
      <c r="C110" s="8"/>
      <c r="K110" s="7"/>
    </row>
    <row r="111" spans="1:16" s="2" customFormat="1" ht="22.5" customHeight="1" thickBot="1">
      <c r="A111" s="1"/>
      <c r="E111" s="360" t="s">
        <v>359</v>
      </c>
      <c r="F111" s="361"/>
      <c r="G111" s="69" t="s">
        <v>635</v>
      </c>
      <c r="H111" s="374" t="s">
        <v>4</v>
      </c>
      <c r="I111" s="375"/>
      <c r="J111" s="376"/>
      <c r="K111" s="69" t="s">
        <v>635</v>
      </c>
      <c r="L111" s="95">
        <f>SUM(L105:L110)</f>
        <v>77450999.999999985</v>
      </c>
      <c r="M111" s="95">
        <f>SUM(M105:M110)</f>
        <v>396968972.23724878</v>
      </c>
      <c r="N111" s="95">
        <f>SUM(N105:N110)</f>
        <v>357299976.62576485</v>
      </c>
      <c r="O111" s="95">
        <f>SUM(O105:O110)</f>
        <v>831719948.86301374</v>
      </c>
      <c r="P111" s="237"/>
    </row>
    <row r="112" spans="1:16">
      <c r="C112" s="8"/>
      <c r="K112" s="7"/>
      <c r="M112" s="86">
        <f>SUM(M111:N111)</f>
        <v>754268948.86301363</v>
      </c>
    </row>
    <row r="113" spans="1:16">
      <c r="C113" s="8"/>
      <c r="K113" s="7"/>
    </row>
    <row r="114" spans="1:16">
      <c r="C114" s="8"/>
      <c r="K114" s="7"/>
    </row>
    <row r="115" spans="1:16" ht="12" thickBot="1">
      <c r="C115" s="8"/>
      <c r="K115" s="7"/>
    </row>
    <row r="116" spans="1:16" s="2" customFormat="1" ht="28.5" customHeight="1" thickBot="1">
      <c r="A116" s="1"/>
      <c r="B116" s="170" t="s">
        <v>294</v>
      </c>
      <c r="C116" s="171" t="s">
        <v>295</v>
      </c>
      <c r="D116" s="170" t="s">
        <v>699</v>
      </c>
      <c r="E116" s="171" t="s">
        <v>296</v>
      </c>
      <c r="F116" s="170" t="s">
        <v>297</v>
      </c>
      <c r="G116" s="192" t="s">
        <v>708</v>
      </c>
      <c r="H116" s="172" t="s">
        <v>298</v>
      </c>
      <c r="I116" s="170" t="s">
        <v>299</v>
      </c>
      <c r="J116" s="170" t="s">
        <v>300</v>
      </c>
      <c r="K116" s="170" t="s">
        <v>301</v>
      </c>
      <c r="L116" s="173" t="s">
        <v>302</v>
      </c>
      <c r="M116" s="173" t="s">
        <v>3</v>
      </c>
      <c r="N116" s="173" t="s">
        <v>5</v>
      </c>
      <c r="O116" s="173" t="s">
        <v>303</v>
      </c>
      <c r="P116" s="223"/>
    </row>
    <row r="117" spans="1:16" s="2" customFormat="1" ht="15.75" customHeight="1">
      <c r="A117" s="1"/>
      <c r="B117" s="273" t="s">
        <v>531</v>
      </c>
      <c r="C117" s="274"/>
      <c r="D117" s="274"/>
      <c r="E117" s="274"/>
      <c r="F117" s="274"/>
      <c r="G117" s="275"/>
      <c r="H117" s="50" t="s">
        <v>304</v>
      </c>
      <c r="I117" s="281" t="s">
        <v>531</v>
      </c>
      <c r="J117" s="282"/>
      <c r="K117" s="53" t="s">
        <v>304</v>
      </c>
      <c r="L117" s="220"/>
      <c r="M117" s="221"/>
      <c r="N117" s="221"/>
      <c r="O117" s="222" t="s">
        <v>493</v>
      </c>
      <c r="P117" s="223"/>
    </row>
    <row r="118" spans="1:16" ht="28.5" customHeight="1">
      <c r="B118" s="25">
        <v>1</v>
      </c>
      <c r="C118" s="85" t="s">
        <v>679</v>
      </c>
      <c r="D118" s="25"/>
      <c r="E118" s="19" t="s">
        <v>362</v>
      </c>
      <c r="F118" s="212" t="s">
        <v>193</v>
      </c>
      <c r="G118" s="25"/>
      <c r="H118" s="20">
        <v>401</v>
      </c>
      <c r="I118" s="19" t="s">
        <v>360</v>
      </c>
      <c r="J118" s="19" t="s">
        <v>0</v>
      </c>
      <c r="K118" s="21">
        <v>401</v>
      </c>
      <c r="L118" s="27">
        <v>40099999.999999955</v>
      </c>
      <c r="M118" s="27">
        <v>110765595.78778158</v>
      </c>
      <c r="N118" s="27">
        <v>33421015.773862258</v>
      </c>
      <c r="O118" s="54">
        <f t="shared" ref="O118:O123" si="4">SUM(L118:N118)</f>
        <v>184286611.56164378</v>
      </c>
    </row>
    <row r="119" spans="1:16" ht="28.5" customHeight="1">
      <c r="B119" s="19">
        <v>2</v>
      </c>
      <c r="C119" s="35" t="s">
        <v>680</v>
      </c>
      <c r="D119" s="19"/>
      <c r="E119" s="19" t="s">
        <v>362</v>
      </c>
      <c r="F119" s="32" t="s">
        <v>197</v>
      </c>
      <c r="G119" s="19"/>
      <c r="H119" s="20">
        <v>100</v>
      </c>
      <c r="I119" s="19" t="s">
        <v>198</v>
      </c>
      <c r="J119" s="19" t="s">
        <v>0</v>
      </c>
      <c r="K119" s="21">
        <v>100</v>
      </c>
      <c r="L119" s="22">
        <v>7883048.9726027325</v>
      </c>
      <c r="M119" s="22">
        <v>14271160.799705952</v>
      </c>
      <c r="N119" s="22">
        <v>12257394.200294048</v>
      </c>
      <c r="O119" s="54">
        <f t="shared" si="4"/>
        <v>34411603.972602732</v>
      </c>
    </row>
    <row r="120" spans="1:16" ht="41.25" customHeight="1">
      <c r="B120" s="19">
        <v>3</v>
      </c>
      <c r="C120" s="35" t="s">
        <v>784</v>
      </c>
      <c r="D120" s="19"/>
      <c r="E120" s="19" t="s">
        <v>362</v>
      </c>
      <c r="F120" s="32" t="s">
        <v>140</v>
      </c>
      <c r="G120" s="19"/>
      <c r="H120" s="20">
        <v>88</v>
      </c>
      <c r="I120" s="19" t="s">
        <v>361</v>
      </c>
      <c r="J120" s="19" t="s">
        <v>0</v>
      </c>
      <c r="K120" s="21">
        <v>88</v>
      </c>
      <c r="L120" s="22">
        <v>8799999.9999999851</v>
      </c>
      <c r="M120" s="22">
        <v>42380655.038155958</v>
      </c>
      <c r="N120" s="22">
        <v>26841201.427597478</v>
      </c>
      <c r="O120" s="54">
        <f t="shared" si="4"/>
        <v>78021856.465753421</v>
      </c>
    </row>
    <row r="121" spans="1:16" ht="22.5" customHeight="1">
      <c r="B121" s="266">
        <v>4</v>
      </c>
      <c r="C121" s="352" t="s">
        <v>749</v>
      </c>
      <c r="D121" s="184"/>
      <c r="E121" s="266" t="s">
        <v>362</v>
      </c>
      <c r="F121" s="19" t="s">
        <v>750</v>
      </c>
      <c r="G121" s="19"/>
      <c r="H121" s="20" t="s">
        <v>531</v>
      </c>
      <c r="I121" s="23" t="s">
        <v>748</v>
      </c>
      <c r="J121" s="19" t="s">
        <v>0</v>
      </c>
      <c r="K121" s="21">
        <v>505.5</v>
      </c>
      <c r="L121" s="22">
        <v>0</v>
      </c>
      <c r="M121" s="22">
        <v>0</v>
      </c>
      <c r="N121" s="22">
        <v>0</v>
      </c>
      <c r="O121" s="54">
        <f t="shared" si="4"/>
        <v>0</v>
      </c>
    </row>
    <row r="122" spans="1:16" ht="22.5" customHeight="1">
      <c r="A122" s="2"/>
      <c r="B122" s="285"/>
      <c r="C122" s="356"/>
      <c r="D122" s="185"/>
      <c r="E122" s="285"/>
      <c r="F122" s="19" t="s">
        <v>751</v>
      </c>
      <c r="G122" s="19"/>
      <c r="H122" s="20" t="s">
        <v>531</v>
      </c>
      <c r="I122" s="23" t="s">
        <v>752</v>
      </c>
      <c r="J122" s="19" t="s">
        <v>127</v>
      </c>
      <c r="K122" s="21">
        <v>375.75</v>
      </c>
      <c r="L122" s="22">
        <v>0</v>
      </c>
      <c r="M122" s="22">
        <v>0</v>
      </c>
      <c r="N122" s="22">
        <v>0</v>
      </c>
      <c r="O122" s="54">
        <f t="shared" si="4"/>
        <v>0</v>
      </c>
      <c r="P122" s="224"/>
    </row>
    <row r="123" spans="1:16" ht="22.5" customHeight="1">
      <c r="B123" s="267"/>
      <c r="C123" s="353"/>
      <c r="D123" s="186"/>
      <c r="E123" s="267"/>
      <c r="F123" s="19" t="s">
        <v>753</v>
      </c>
      <c r="G123" s="19"/>
      <c r="H123" s="20" t="s">
        <v>531</v>
      </c>
      <c r="I123" s="23" t="s">
        <v>754</v>
      </c>
      <c r="J123" s="19" t="s">
        <v>127</v>
      </c>
      <c r="K123" s="21">
        <v>881.21</v>
      </c>
      <c r="L123" s="22">
        <v>0</v>
      </c>
      <c r="M123" s="22">
        <v>0</v>
      </c>
      <c r="N123" s="22">
        <v>0</v>
      </c>
      <c r="O123" s="54">
        <f t="shared" si="4"/>
        <v>0</v>
      </c>
    </row>
    <row r="124" spans="1:16" ht="12" thickBot="1">
      <c r="C124" s="8"/>
      <c r="K124" s="7"/>
    </row>
    <row r="125" spans="1:16" s="2" customFormat="1" ht="22.5" customHeight="1" thickBot="1">
      <c r="E125" s="360" t="s">
        <v>362</v>
      </c>
      <c r="F125" s="361"/>
      <c r="G125" s="69" t="s">
        <v>635</v>
      </c>
      <c r="H125" s="374" t="s">
        <v>4</v>
      </c>
      <c r="I125" s="375"/>
      <c r="J125" s="376"/>
      <c r="K125" s="69" t="s">
        <v>635</v>
      </c>
      <c r="L125" s="95">
        <f>SUM(L118:L124)</f>
        <v>56783048.972602673</v>
      </c>
      <c r="M125" s="95">
        <f>SUM(M118:M124)</f>
        <v>167417411.62564349</v>
      </c>
      <c r="N125" s="95">
        <f>SUM(N118:N124)</f>
        <v>72519611.401753783</v>
      </c>
      <c r="O125" s="95">
        <f>SUM(O118:O124)</f>
        <v>296720071.99999994</v>
      </c>
      <c r="P125" s="237"/>
    </row>
    <row r="126" spans="1:16">
      <c r="C126" s="8"/>
      <c r="K126" s="7"/>
      <c r="M126" s="86">
        <f>SUM(M125:N125)</f>
        <v>239937023.02739727</v>
      </c>
    </row>
    <row r="127" spans="1:16">
      <c r="C127" s="8"/>
      <c r="K127" s="7"/>
    </row>
    <row r="128" spans="1:16">
      <c r="C128" s="8"/>
      <c r="K128" s="7"/>
    </row>
    <row r="129" spans="1:16" ht="12" thickBot="1">
      <c r="C129" s="8"/>
      <c r="K129" s="7"/>
    </row>
    <row r="130" spans="1:16" s="2" customFormat="1" ht="28.5" customHeight="1" thickBot="1">
      <c r="A130" s="1"/>
      <c r="B130" s="170" t="s">
        <v>294</v>
      </c>
      <c r="C130" s="171" t="s">
        <v>295</v>
      </c>
      <c r="D130" s="170" t="s">
        <v>699</v>
      </c>
      <c r="E130" s="171" t="s">
        <v>296</v>
      </c>
      <c r="F130" s="170" t="s">
        <v>297</v>
      </c>
      <c r="G130" s="192" t="s">
        <v>708</v>
      </c>
      <c r="H130" s="172" t="s">
        <v>298</v>
      </c>
      <c r="I130" s="170" t="s">
        <v>299</v>
      </c>
      <c r="J130" s="170" t="s">
        <v>300</v>
      </c>
      <c r="K130" s="170" t="s">
        <v>301</v>
      </c>
      <c r="L130" s="173" t="s">
        <v>302</v>
      </c>
      <c r="M130" s="173" t="s">
        <v>3</v>
      </c>
      <c r="N130" s="173" t="s">
        <v>5</v>
      </c>
      <c r="O130" s="173" t="s">
        <v>303</v>
      </c>
      <c r="P130" s="223"/>
    </row>
    <row r="131" spans="1:16" s="2" customFormat="1" ht="15.75" customHeight="1">
      <c r="B131" s="273" t="s">
        <v>531</v>
      </c>
      <c r="C131" s="274"/>
      <c r="D131" s="274"/>
      <c r="E131" s="274"/>
      <c r="F131" s="274"/>
      <c r="G131" s="275"/>
      <c r="H131" s="50" t="s">
        <v>304</v>
      </c>
      <c r="I131" s="281" t="s">
        <v>531</v>
      </c>
      <c r="J131" s="282"/>
      <c r="K131" s="53" t="s">
        <v>304</v>
      </c>
      <c r="L131" s="220"/>
      <c r="M131" s="221"/>
      <c r="N131" s="221"/>
      <c r="O131" s="222" t="s">
        <v>493</v>
      </c>
      <c r="P131" s="224"/>
    </row>
    <row r="132" spans="1:16" ht="22.5" customHeight="1">
      <c r="A132" s="2"/>
      <c r="B132" s="298">
        <v>1</v>
      </c>
      <c r="C132" s="283" t="s">
        <v>681</v>
      </c>
      <c r="D132" s="19"/>
      <c r="E132" s="298" t="s">
        <v>366</v>
      </c>
      <c r="F132" s="19" t="s">
        <v>215</v>
      </c>
      <c r="G132" s="266"/>
      <c r="H132" s="299">
        <v>718.572</v>
      </c>
      <c r="I132" s="19" t="s">
        <v>363</v>
      </c>
      <c r="J132" s="19" t="s">
        <v>0</v>
      </c>
      <c r="K132" s="21">
        <v>383.63200000000001</v>
      </c>
      <c r="L132" s="27">
        <v>0</v>
      </c>
      <c r="M132" s="27">
        <v>0</v>
      </c>
      <c r="N132" s="27">
        <v>0</v>
      </c>
      <c r="O132" s="54">
        <f>SUM(L132:N132)</f>
        <v>0</v>
      </c>
      <c r="P132" s="224"/>
    </row>
    <row r="133" spans="1:16" ht="22.5" customHeight="1">
      <c r="B133" s="298"/>
      <c r="C133" s="283"/>
      <c r="D133" s="19"/>
      <c r="E133" s="298"/>
      <c r="F133" s="19" t="s">
        <v>216</v>
      </c>
      <c r="G133" s="267"/>
      <c r="H133" s="299"/>
      <c r="I133" s="19" t="s">
        <v>364</v>
      </c>
      <c r="J133" s="19" t="s">
        <v>7</v>
      </c>
      <c r="K133" s="21">
        <v>334.94</v>
      </c>
      <c r="L133" s="22">
        <v>0</v>
      </c>
      <c r="M133" s="22">
        <v>0</v>
      </c>
      <c r="N133" s="22">
        <v>0</v>
      </c>
      <c r="O133" s="54">
        <f>SUM(L133:N133)</f>
        <v>0</v>
      </c>
    </row>
    <row r="134" spans="1:16" ht="28.5" customHeight="1">
      <c r="B134" s="19">
        <v>2</v>
      </c>
      <c r="C134" s="35" t="s">
        <v>682</v>
      </c>
      <c r="D134" s="19"/>
      <c r="E134" s="19" t="s">
        <v>366</v>
      </c>
      <c r="F134" s="19" t="s">
        <v>174</v>
      </c>
      <c r="G134" s="19"/>
      <c r="H134" s="20">
        <v>100</v>
      </c>
      <c r="I134" s="19" t="s">
        <v>365</v>
      </c>
      <c r="J134" s="19" t="s">
        <v>0</v>
      </c>
      <c r="K134" s="21">
        <v>100</v>
      </c>
      <c r="L134" s="22">
        <v>7589344.0000000037</v>
      </c>
      <c r="M134" s="22">
        <v>7247108.4016238078</v>
      </c>
      <c r="N134" s="22">
        <v>8332711.543581672</v>
      </c>
      <c r="O134" s="54">
        <f>SUM(L134:N134)</f>
        <v>23169163.945205484</v>
      </c>
    </row>
    <row r="135" spans="1:16" ht="12" thickBot="1">
      <c r="C135" s="8"/>
      <c r="K135" s="7"/>
    </row>
    <row r="136" spans="1:16" s="2" customFormat="1" ht="30" customHeight="1" thickBot="1">
      <c r="A136" s="1"/>
      <c r="E136" s="360" t="s">
        <v>366</v>
      </c>
      <c r="F136" s="361"/>
      <c r="G136" s="69" t="s">
        <v>635</v>
      </c>
      <c r="H136" s="374" t="s">
        <v>4</v>
      </c>
      <c r="I136" s="375"/>
      <c r="J136" s="376"/>
      <c r="K136" s="69" t="s">
        <v>635</v>
      </c>
      <c r="L136" s="95">
        <f>SUM(L132:L135)</f>
        <v>7589344.0000000037</v>
      </c>
      <c r="M136" s="95">
        <f>SUM(M132:M135)</f>
        <v>7247108.4016238078</v>
      </c>
      <c r="N136" s="95">
        <f>SUM(N132:N135)</f>
        <v>8332711.543581672</v>
      </c>
      <c r="O136" s="95">
        <f>SUM(O132:O135)</f>
        <v>23169163.945205484</v>
      </c>
      <c r="P136" s="237"/>
    </row>
    <row r="137" spans="1:16">
      <c r="C137" s="8"/>
      <c r="K137" s="7"/>
      <c r="M137" s="86">
        <f>SUM(M136:N136)</f>
        <v>15579819.94520548</v>
      </c>
    </row>
    <row r="138" spans="1:16">
      <c r="C138" s="8"/>
      <c r="K138" s="7"/>
      <c r="M138" s="226"/>
    </row>
    <row r="139" spans="1:16">
      <c r="C139" s="8"/>
      <c r="K139" s="7"/>
    </row>
    <row r="140" spans="1:16" ht="12" thickBot="1">
      <c r="C140" s="8"/>
      <c r="K140" s="7"/>
    </row>
    <row r="141" spans="1:16" s="2" customFormat="1" ht="28.5" customHeight="1" thickBot="1">
      <c r="A141" s="1"/>
      <c r="B141" s="170" t="s">
        <v>294</v>
      </c>
      <c r="C141" s="171" t="s">
        <v>295</v>
      </c>
      <c r="D141" s="170" t="s">
        <v>699</v>
      </c>
      <c r="E141" s="171" t="s">
        <v>296</v>
      </c>
      <c r="F141" s="170" t="s">
        <v>297</v>
      </c>
      <c r="G141" s="192" t="s">
        <v>708</v>
      </c>
      <c r="H141" s="172" t="s">
        <v>298</v>
      </c>
      <c r="I141" s="170" t="s">
        <v>299</v>
      </c>
      <c r="J141" s="170" t="s">
        <v>300</v>
      </c>
      <c r="K141" s="170" t="s">
        <v>301</v>
      </c>
      <c r="L141" s="173" t="s">
        <v>302</v>
      </c>
      <c r="M141" s="173" t="s">
        <v>3</v>
      </c>
      <c r="N141" s="173" t="s">
        <v>5</v>
      </c>
      <c r="O141" s="173" t="s">
        <v>303</v>
      </c>
      <c r="P141" s="223"/>
    </row>
    <row r="142" spans="1:16" s="2" customFormat="1" ht="15.75" customHeight="1">
      <c r="A142" s="1"/>
      <c r="B142" s="273" t="s">
        <v>531</v>
      </c>
      <c r="C142" s="274"/>
      <c r="D142" s="274"/>
      <c r="E142" s="274"/>
      <c r="F142" s="274"/>
      <c r="G142" s="275"/>
      <c r="H142" s="50" t="s">
        <v>304</v>
      </c>
      <c r="I142" s="281" t="s">
        <v>531</v>
      </c>
      <c r="J142" s="282"/>
      <c r="K142" s="53" t="s">
        <v>304</v>
      </c>
      <c r="L142" s="220"/>
      <c r="M142" s="221"/>
      <c r="N142" s="221"/>
      <c r="O142" s="222" t="s">
        <v>493</v>
      </c>
      <c r="P142" s="223"/>
    </row>
    <row r="143" spans="1:16" ht="22.5" customHeight="1">
      <c r="B143" s="298">
        <v>1</v>
      </c>
      <c r="C143" s="283" t="s">
        <v>723</v>
      </c>
      <c r="D143" s="266">
        <v>59201</v>
      </c>
      <c r="E143" s="298" t="s">
        <v>390</v>
      </c>
      <c r="F143" s="19" t="s">
        <v>249</v>
      </c>
      <c r="G143" s="266"/>
      <c r="H143" s="299">
        <v>1991.6</v>
      </c>
      <c r="I143" s="19" t="s">
        <v>367</v>
      </c>
      <c r="J143" s="19" t="s">
        <v>0</v>
      </c>
      <c r="K143" s="21">
        <v>995.8</v>
      </c>
      <c r="L143" s="27">
        <v>0</v>
      </c>
      <c r="M143" s="27">
        <v>0</v>
      </c>
      <c r="N143" s="27">
        <v>0</v>
      </c>
      <c r="O143" s="54">
        <f t="shared" ref="O143:O149" si="5">SUM(L143:N143)</f>
        <v>0</v>
      </c>
    </row>
    <row r="144" spans="1:16" ht="22.5" customHeight="1">
      <c r="B144" s="298"/>
      <c r="C144" s="283"/>
      <c r="D144" s="267"/>
      <c r="E144" s="298"/>
      <c r="F144" s="19" t="s">
        <v>250</v>
      </c>
      <c r="G144" s="267"/>
      <c r="H144" s="299"/>
      <c r="I144" s="19" t="s">
        <v>368</v>
      </c>
      <c r="J144" s="19" t="s">
        <v>7</v>
      </c>
      <c r="K144" s="21">
        <v>995.8</v>
      </c>
      <c r="L144" s="22">
        <v>0.1091082189232111</v>
      </c>
      <c r="M144" s="22">
        <v>-1.3312704039558971E-4</v>
      </c>
      <c r="N144" s="22">
        <v>1.3312704039558971E-4</v>
      </c>
      <c r="O144" s="54">
        <f t="shared" si="5"/>
        <v>0.1091082189232111</v>
      </c>
    </row>
    <row r="145" spans="1:16" ht="27.75" customHeight="1">
      <c r="B145" s="19">
        <v>2</v>
      </c>
      <c r="C145" s="35" t="s">
        <v>683</v>
      </c>
      <c r="D145" s="19"/>
      <c r="E145" s="19" t="s">
        <v>390</v>
      </c>
      <c r="F145" s="19" t="s">
        <v>292</v>
      </c>
      <c r="G145" s="19"/>
      <c r="H145" s="20">
        <v>473.71</v>
      </c>
      <c r="I145" s="19" t="s">
        <v>247</v>
      </c>
      <c r="J145" s="19" t="s">
        <v>7</v>
      </c>
      <c r="K145" s="21">
        <v>236.85</v>
      </c>
      <c r="L145" s="22">
        <v>9880335.1205479503</v>
      </c>
      <c r="M145" s="22">
        <v>6750343.2849744409</v>
      </c>
      <c r="N145" s="22">
        <v>8414948.7150255591</v>
      </c>
      <c r="O145" s="54">
        <f t="shared" si="5"/>
        <v>25045627.12054795</v>
      </c>
    </row>
    <row r="146" spans="1:16" ht="22.5" customHeight="1">
      <c r="B146" s="298">
        <v>3</v>
      </c>
      <c r="C146" s="283" t="s">
        <v>684</v>
      </c>
      <c r="D146" s="19"/>
      <c r="E146" s="298" t="s">
        <v>390</v>
      </c>
      <c r="F146" s="19" t="s">
        <v>253</v>
      </c>
      <c r="G146" s="266"/>
      <c r="H146" s="299">
        <v>780.49</v>
      </c>
      <c r="I146" s="19" t="s">
        <v>323</v>
      </c>
      <c r="J146" s="19" t="s">
        <v>0</v>
      </c>
      <c r="K146" s="21">
        <v>600.49</v>
      </c>
      <c r="L146" s="22">
        <v>60049000.000000022</v>
      </c>
      <c r="M146" s="22">
        <v>48827231.228675999</v>
      </c>
      <c r="N146" s="22">
        <v>30075777.242556877</v>
      </c>
      <c r="O146" s="54">
        <f t="shared" si="5"/>
        <v>138952008.47123289</v>
      </c>
    </row>
    <row r="147" spans="1:16" ht="22.5" customHeight="1">
      <c r="B147" s="298"/>
      <c r="C147" s="283"/>
      <c r="D147" s="19"/>
      <c r="E147" s="298"/>
      <c r="F147" s="19" t="s">
        <v>254</v>
      </c>
      <c r="G147" s="285"/>
      <c r="H147" s="299"/>
      <c r="I147" s="19" t="s">
        <v>323</v>
      </c>
      <c r="J147" s="19" t="s">
        <v>7</v>
      </c>
      <c r="K147" s="21">
        <v>79</v>
      </c>
      <c r="L147" s="22">
        <v>7899999.9999999991</v>
      </c>
      <c r="M147" s="22">
        <v>6423673.5142608369</v>
      </c>
      <c r="N147" s="22">
        <v>3956746.0610816283</v>
      </c>
      <c r="O147" s="54">
        <f t="shared" si="5"/>
        <v>18280419.575342465</v>
      </c>
    </row>
    <row r="148" spans="1:16" ht="22.5" customHeight="1">
      <c r="B148" s="298"/>
      <c r="C148" s="283"/>
      <c r="D148" s="19"/>
      <c r="E148" s="298"/>
      <c r="F148" s="19" t="s">
        <v>255</v>
      </c>
      <c r="G148" s="267"/>
      <c r="H148" s="299"/>
      <c r="I148" s="19" t="s">
        <v>369</v>
      </c>
      <c r="J148" s="19" t="s">
        <v>127</v>
      </c>
      <c r="K148" s="21">
        <v>101</v>
      </c>
      <c r="L148" s="22">
        <v>10100000.000000004</v>
      </c>
      <c r="M148" s="22">
        <v>8148249.2847138299</v>
      </c>
      <c r="N148" s="22">
        <v>5040854.0303546647</v>
      </c>
      <c r="O148" s="54">
        <f t="shared" si="5"/>
        <v>23289103.315068498</v>
      </c>
    </row>
    <row r="149" spans="1:16" ht="39" customHeight="1">
      <c r="B149" s="19">
        <v>4</v>
      </c>
      <c r="C149" s="35" t="s">
        <v>685</v>
      </c>
      <c r="D149" s="19"/>
      <c r="E149" s="19" t="s">
        <v>390</v>
      </c>
      <c r="F149" s="19" t="s">
        <v>144</v>
      </c>
      <c r="G149" s="19" t="s">
        <v>624</v>
      </c>
      <c r="H149" s="20">
        <v>1428.89</v>
      </c>
      <c r="I149" s="19" t="s">
        <v>370</v>
      </c>
      <c r="J149" s="19" t="s">
        <v>0</v>
      </c>
      <c r="K149" s="19">
        <v>1428.89</v>
      </c>
      <c r="L149" s="22">
        <v>142889000.00000003</v>
      </c>
      <c r="M149" s="22">
        <v>169075370.70423391</v>
      </c>
      <c r="N149" s="22">
        <v>36013863.609464705</v>
      </c>
      <c r="O149" s="54">
        <f t="shared" si="5"/>
        <v>347978234.31369865</v>
      </c>
    </row>
    <row r="150" spans="1:16" ht="12" thickBot="1">
      <c r="C150" s="8"/>
    </row>
    <row r="151" spans="1:16" s="2" customFormat="1" ht="22.5" customHeight="1" thickBot="1">
      <c r="A151" s="1"/>
      <c r="E151" s="360" t="s">
        <v>390</v>
      </c>
      <c r="F151" s="361"/>
      <c r="G151" s="69" t="s">
        <v>635</v>
      </c>
      <c r="H151" s="374" t="s">
        <v>4</v>
      </c>
      <c r="I151" s="375"/>
      <c r="J151" s="376"/>
      <c r="K151" s="69" t="s">
        <v>635</v>
      </c>
      <c r="L151" s="95">
        <f>SUM(L143:L150)</f>
        <v>230818335.22965622</v>
      </c>
      <c r="M151" s="95">
        <f>SUM(M143:M150)</f>
        <v>239224868.0167259</v>
      </c>
      <c r="N151" s="95">
        <f>SUM(N143:N150)</f>
        <v>83502189.658616558</v>
      </c>
      <c r="O151" s="95">
        <f>SUM(O143:O150)</f>
        <v>553545392.90499866</v>
      </c>
      <c r="P151" s="237"/>
    </row>
    <row r="152" spans="1:16">
      <c r="C152" s="8"/>
      <c r="M152" s="86">
        <f>SUM(M151:N151)</f>
        <v>322727057.67534244</v>
      </c>
    </row>
    <row r="153" spans="1:16">
      <c r="C153" s="8"/>
      <c r="M153" s="226"/>
    </row>
    <row r="154" spans="1:16">
      <c r="C154" s="8"/>
    </row>
    <row r="155" spans="1:16" ht="12" thickBot="1">
      <c r="C155" s="8"/>
    </row>
    <row r="156" spans="1:16" s="2" customFormat="1" ht="28.5" customHeight="1" thickBot="1">
      <c r="A156" s="1"/>
      <c r="B156" s="170" t="s">
        <v>294</v>
      </c>
      <c r="C156" s="171" t="s">
        <v>295</v>
      </c>
      <c r="D156" s="170" t="s">
        <v>699</v>
      </c>
      <c r="E156" s="171" t="s">
        <v>296</v>
      </c>
      <c r="F156" s="170" t="s">
        <v>297</v>
      </c>
      <c r="G156" s="192" t="s">
        <v>708</v>
      </c>
      <c r="H156" s="172" t="s">
        <v>298</v>
      </c>
      <c r="I156" s="170" t="s">
        <v>299</v>
      </c>
      <c r="J156" s="170" t="s">
        <v>300</v>
      </c>
      <c r="K156" s="170" t="s">
        <v>301</v>
      </c>
      <c r="L156" s="173" t="s">
        <v>302</v>
      </c>
      <c r="M156" s="173" t="s">
        <v>3</v>
      </c>
      <c r="N156" s="173" t="s">
        <v>5</v>
      </c>
      <c r="O156" s="173" t="s">
        <v>303</v>
      </c>
      <c r="P156" s="223"/>
    </row>
    <row r="157" spans="1:16" s="2" customFormat="1" ht="15.75" customHeight="1">
      <c r="A157" s="1"/>
      <c r="B157" s="273" t="s">
        <v>531</v>
      </c>
      <c r="C157" s="274"/>
      <c r="D157" s="274"/>
      <c r="E157" s="274"/>
      <c r="F157" s="274"/>
      <c r="G157" s="275"/>
      <c r="H157" s="50" t="s">
        <v>304</v>
      </c>
      <c r="I157" s="281" t="s">
        <v>531</v>
      </c>
      <c r="J157" s="282"/>
      <c r="K157" s="53" t="s">
        <v>304</v>
      </c>
      <c r="L157" s="220"/>
      <c r="M157" s="221"/>
      <c r="N157" s="221"/>
      <c r="O157" s="222" t="s">
        <v>493</v>
      </c>
      <c r="P157" s="223"/>
    </row>
    <row r="158" spans="1:16" ht="22.5" customHeight="1">
      <c r="B158" s="298">
        <v>1</v>
      </c>
      <c r="C158" s="283" t="s">
        <v>686</v>
      </c>
      <c r="D158" s="19"/>
      <c r="E158" s="298" t="s">
        <v>375</v>
      </c>
      <c r="F158" s="19" t="s">
        <v>285</v>
      </c>
      <c r="G158" s="266" t="s">
        <v>624</v>
      </c>
      <c r="H158" s="299">
        <v>1522</v>
      </c>
      <c r="I158" s="19" t="s">
        <v>371</v>
      </c>
      <c r="J158" s="19" t="s">
        <v>0</v>
      </c>
      <c r="K158" s="21">
        <v>761</v>
      </c>
      <c r="L158" s="27">
        <v>76100000</v>
      </c>
      <c r="M158" s="27">
        <v>172887862.15511107</v>
      </c>
      <c r="N158" s="27">
        <v>119021180.58461493</v>
      </c>
      <c r="O158" s="54">
        <f t="shared" ref="O158:O165" si="6">SUM(L158:N158)</f>
        <v>368009042.73972601</v>
      </c>
    </row>
    <row r="159" spans="1:16" ht="22.5" customHeight="1">
      <c r="B159" s="298"/>
      <c r="C159" s="283"/>
      <c r="D159" s="19"/>
      <c r="E159" s="298"/>
      <c r="F159" s="19" t="s">
        <v>284</v>
      </c>
      <c r="G159" s="267"/>
      <c r="H159" s="299"/>
      <c r="I159" s="19" t="s">
        <v>244</v>
      </c>
      <c r="J159" s="19" t="s">
        <v>7</v>
      </c>
      <c r="K159" s="21">
        <v>761</v>
      </c>
      <c r="L159" s="22">
        <v>76100000</v>
      </c>
      <c r="M159" s="22">
        <v>190708720.51850367</v>
      </c>
      <c r="N159" s="22">
        <v>170605907.94724977</v>
      </c>
      <c r="O159" s="54">
        <f t="shared" si="6"/>
        <v>437414628.46575344</v>
      </c>
    </row>
    <row r="160" spans="1:16" ht="22.5" customHeight="1">
      <c r="B160" s="298">
        <v>2</v>
      </c>
      <c r="C160" s="283" t="s">
        <v>687</v>
      </c>
      <c r="D160" s="19"/>
      <c r="E160" s="298" t="s">
        <v>375</v>
      </c>
      <c r="F160" s="19" t="s">
        <v>207</v>
      </c>
      <c r="G160" s="266"/>
      <c r="H160" s="299">
        <v>530.4</v>
      </c>
      <c r="I160" s="19" t="s">
        <v>372</v>
      </c>
      <c r="J160" s="19" t="s">
        <v>0</v>
      </c>
      <c r="K160" s="21">
        <v>265.2</v>
      </c>
      <c r="L160" s="22">
        <v>26520000</v>
      </c>
      <c r="M160" s="22">
        <v>138172776.35384086</v>
      </c>
      <c r="N160" s="22">
        <v>103416076.83793995</v>
      </c>
      <c r="O160" s="54">
        <f t="shared" si="6"/>
        <v>268108853.19178081</v>
      </c>
    </row>
    <row r="161" spans="1:16" ht="22.5" customHeight="1">
      <c r="B161" s="298"/>
      <c r="C161" s="283"/>
      <c r="D161" s="19"/>
      <c r="E161" s="298"/>
      <c r="F161" s="19" t="s">
        <v>208</v>
      </c>
      <c r="G161" s="267"/>
      <c r="H161" s="299"/>
      <c r="I161" s="19" t="s">
        <v>373</v>
      </c>
      <c r="J161" s="19" t="s">
        <v>7</v>
      </c>
      <c r="K161" s="21">
        <v>265.2</v>
      </c>
      <c r="L161" s="22">
        <v>26520000</v>
      </c>
      <c r="M161" s="22">
        <v>149720188.90520042</v>
      </c>
      <c r="N161" s="22">
        <v>132828007.28658038</v>
      </c>
      <c r="O161" s="54">
        <f t="shared" si="6"/>
        <v>309068196.19178081</v>
      </c>
    </row>
    <row r="162" spans="1:16" ht="22.5" customHeight="1">
      <c r="B162" s="298">
        <v>3</v>
      </c>
      <c r="C162" s="283" t="s">
        <v>688</v>
      </c>
      <c r="D162" s="19"/>
      <c r="E162" s="298" t="s">
        <v>375</v>
      </c>
      <c r="F162" s="19" t="s">
        <v>290</v>
      </c>
      <c r="G162" s="266"/>
      <c r="H162" s="299">
        <v>831.26</v>
      </c>
      <c r="I162" s="19" t="s">
        <v>246</v>
      </c>
      <c r="J162" s="19" t="s">
        <v>0</v>
      </c>
      <c r="K162" s="21">
        <v>415.63</v>
      </c>
      <c r="L162" s="22">
        <v>41563199.99999997</v>
      </c>
      <c r="M162" s="22">
        <v>67560721.6032345</v>
      </c>
      <c r="N162" s="22">
        <v>64639913.283340842</v>
      </c>
      <c r="O162" s="54">
        <f t="shared" si="6"/>
        <v>173763834.88657531</v>
      </c>
    </row>
    <row r="163" spans="1:16" ht="22.5" customHeight="1">
      <c r="B163" s="298"/>
      <c r="C163" s="283"/>
      <c r="D163" s="19"/>
      <c r="E163" s="298"/>
      <c r="F163" s="19" t="s">
        <v>291</v>
      </c>
      <c r="G163" s="267"/>
      <c r="H163" s="299"/>
      <c r="I163" s="19" t="s">
        <v>374</v>
      </c>
      <c r="J163" s="19" t="s">
        <v>7</v>
      </c>
      <c r="K163" s="21">
        <v>415.63</v>
      </c>
      <c r="L163" s="22">
        <v>41563200</v>
      </c>
      <c r="M163" s="22">
        <v>85635698.872098103</v>
      </c>
      <c r="N163" s="22">
        <v>78827051.608997777</v>
      </c>
      <c r="O163" s="54">
        <f t="shared" si="6"/>
        <v>206025950.48109588</v>
      </c>
    </row>
    <row r="164" spans="1:16" ht="22.5" customHeight="1">
      <c r="B164" s="298">
        <v>4</v>
      </c>
      <c r="C164" s="283" t="s">
        <v>689</v>
      </c>
      <c r="D164" s="19"/>
      <c r="E164" s="298" t="s">
        <v>375</v>
      </c>
      <c r="F164" s="19" t="s">
        <v>263</v>
      </c>
      <c r="G164" s="266"/>
      <c r="H164" s="299">
        <v>855.2</v>
      </c>
      <c r="I164" s="19" t="s">
        <v>351</v>
      </c>
      <c r="J164" s="19" t="s">
        <v>0</v>
      </c>
      <c r="K164" s="19">
        <v>398.87</v>
      </c>
      <c r="L164" s="22">
        <v>7977400.0000000009</v>
      </c>
      <c r="M164" s="22">
        <v>3588910.2879999997</v>
      </c>
      <c r="N164" s="22">
        <v>715298.71200000006</v>
      </c>
      <c r="O164" s="54">
        <f t="shared" si="6"/>
        <v>12281609</v>
      </c>
    </row>
    <row r="165" spans="1:16" ht="22.5" customHeight="1">
      <c r="B165" s="298"/>
      <c r="C165" s="283"/>
      <c r="D165" s="19"/>
      <c r="E165" s="298"/>
      <c r="F165" s="19" t="s">
        <v>264</v>
      </c>
      <c r="G165" s="267"/>
      <c r="H165" s="299"/>
      <c r="I165" s="23" t="s">
        <v>348</v>
      </c>
      <c r="J165" s="19" t="s">
        <v>7</v>
      </c>
      <c r="K165" s="21">
        <v>427.6</v>
      </c>
      <c r="L165" s="22">
        <v>17068230.054794505</v>
      </c>
      <c r="M165" s="22">
        <v>4214471.1229589041</v>
      </c>
      <c r="N165" s="22">
        <v>1133876.2879999999</v>
      </c>
      <c r="O165" s="54">
        <f t="shared" si="6"/>
        <v>22416577.46575341</v>
      </c>
    </row>
    <row r="166" spans="1:16" ht="12" thickBot="1">
      <c r="C166" s="8"/>
    </row>
    <row r="167" spans="1:16" s="2" customFormat="1" ht="22.5" customHeight="1" thickBot="1">
      <c r="A167" s="1"/>
      <c r="E167" s="360" t="s">
        <v>486</v>
      </c>
      <c r="F167" s="361"/>
      <c r="G167" s="69" t="s">
        <v>635</v>
      </c>
      <c r="H167" s="374" t="s">
        <v>4</v>
      </c>
      <c r="I167" s="375"/>
      <c r="J167" s="376"/>
      <c r="K167" s="69" t="s">
        <v>635</v>
      </c>
      <c r="L167" s="95">
        <f>SUM(L158:L166)</f>
        <v>313412030.05479449</v>
      </c>
      <c r="M167" s="95">
        <f>SUM(M158:M166)</f>
        <v>812489349.81894755</v>
      </c>
      <c r="N167" s="95">
        <f>SUM(N158:N166)</f>
        <v>671187312.5487237</v>
      </c>
      <c r="O167" s="95">
        <f>SUM(O158:O166)</f>
        <v>1797088692.4224653</v>
      </c>
      <c r="P167" s="237"/>
    </row>
    <row r="168" spans="1:16">
      <c r="C168" s="8"/>
      <c r="M168" s="86">
        <f>SUM(M167:N167)</f>
        <v>1483676662.3676713</v>
      </c>
    </row>
    <row r="169" spans="1:16">
      <c r="C169" s="8"/>
      <c r="M169" s="226"/>
    </row>
    <row r="170" spans="1:16">
      <c r="C170" s="8"/>
    </row>
    <row r="171" spans="1:16" ht="12" thickBot="1">
      <c r="C171" s="8"/>
    </row>
    <row r="172" spans="1:16" s="2" customFormat="1" ht="28.5" customHeight="1" thickBot="1">
      <c r="A172" s="1"/>
      <c r="B172" s="170" t="s">
        <v>294</v>
      </c>
      <c r="C172" s="171" t="s">
        <v>295</v>
      </c>
      <c r="D172" s="170" t="s">
        <v>699</v>
      </c>
      <c r="E172" s="171" t="s">
        <v>296</v>
      </c>
      <c r="F172" s="170" t="s">
        <v>297</v>
      </c>
      <c r="G172" s="192" t="s">
        <v>708</v>
      </c>
      <c r="H172" s="172" t="s">
        <v>298</v>
      </c>
      <c r="I172" s="170" t="s">
        <v>299</v>
      </c>
      <c r="J172" s="170" t="s">
        <v>300</v>
      </c>
      <c r="K172" s="170" t="s">
        <v>301</v>
      </c>
      <c r="L172" s="173" t="s">
        <v>302</v>
      </c>
      <c r="M172" s="173" t="s">
        <v>3</v>
      </c>
      <c r="N172" s="173" t="s">
        <v>5</v>
      </c>
      <c r="O172" s="173" t="s">
        <v>303</v>
      </c>
      <c r="P172" s="223"/>
    </row>
    <row r="173" spans="1:16" s="2" customFormat="1" ht="15.75" customHeight="1">
      <c r="A173" s="1"/>
      <c r="B173" s="273" t="s">
        <v>531</v>
      </c>
      <c r="C173" s="274"/>
      <c r="D173" s="274"/>
      <c r="E173" s="274"/>
      <c r="F173" s="274"/>
      <c r="G173" s="275"/>
      <c r="H173" s="50" t="s">
        <v>304</v>
      </c>
      <c r="I173" s="281" t="s">
        <v>531</v>
      </c>
      <c r="J173" s="282"/>
      <c r="K173" s="53" t="s">
        <v>304</v>
      </c>
      <c r="L173" s="220"/>
      <c r="M173" s="221"/>
      <c r="N173" s="221"/>
      <c r="O173" s="222" t="s">
        <v>493</v>
      </c>
      <c r="P173" s="223"/>
    </row>
    <row r="174" spans="1:16" ht="22.5" customHeight="1">
      <c r="B174" s="298">
        <v>1</v>
      </c>
      <c r="C174" s="283" t="s">
        <v>690</v>
      </c>
      <c r="D174" s="19"/>
      <c r="E174" s="298" t="s">
        <v>615</v>
      </c>
      <c r="F174" s="19" t="s">
        <v>211</v>
      </c>
      <c r="G174" s="266"/>
      <c r="H174" s="279">
        <v>671.2</v>
      </c>
      <c r="I174" s="19" t="s">
        <v>376</v>
      </c>
      <c r="J174" s="19" t="s">
        <v>0</v>
      </c>
      <c r="K174" s="21">
        <v>335.6</v>
      </c>
      <c r="L174" s="27">
        <v>33559999.99999997</v>
      </c>
      <c r="M174" s="27">
        <v>18703110.958904117</v>
      </c>
      <c r="N174" s="27">
        <v>0</v>
      </c>
      <c r="O174" s="54">
        <f t="shared" ref="O174:O183" si="7">SUM(L174:N174)</f>
        <v>52263110.958904088</v>
      </c>
    </row>
    <row r="175" spans="1:16" ht="22.5" customHeight="1">
      <c r="B175" s="298"/>
      <c r="C175" s="283"/>
      <c r="D175" s="19"/>
      <c r="E175" s="298"/>
      <c r="F175" s="19" t="s">
        <v>212</v>
      </c>
      <c r="G175" s="267"/>
      <c r="H175" s="280"/>
      <c r="I175" s="19" t="s">
        <v>17</v>
      </c>
      <c r="J175" s="19" t="s">
        <v>7</v>
      </c>
      <c r="K175" s="21">
        <v>335.6</v>
      </c>
      <c r="L175" s="22">
        <v>33559999.99999997</v>
      </c>
      <c r="M175" s="22">
        <v>141111084.369863</v>
      </c>
      <c r="N175" s="22">
        <v>0</v>
      </c>
      <c r="O175" s="54">
        <f t="shared" si="7"/>
        <v>174671084.36986297</v>
      </c>
    </row>
    <row r="176" spans="1:16" ht="22.5" customHeight="1">
      <c r="B176" s="298">
        <v>2</v>
      </c>
      <c r="C176" s="283" t="s">
        <v>691</v>
      </c>
      <c r="D176" s="19"/>
      <c r="E176" s="298" t="s">
        <v>615</v>
      </c>
      <c r="F176" s="19" t="s">
        <v>399</v>
      </c>
      <c r="G176" s="266"/>
      <c r="H176" s="279">
        <v>502.4</v>
      </c>
      <c r="I176" s="19" t="s">
        <v>720</v>
      </c>
      <c r="J176" s="19" t="s">
        <v>0</v>
      </c>
      <c r="K176" s="21">
        <v>251.2</v>
      </c>
      <c r="L176" s="22">
        <v>4881370.0410958827</v>
      </c>
      <c r="M176" s="22">
        <v>780402</v>
      </c>
      <c r="N176" s="22">
        <v>0</v>
      </c>
      <c r="O176" s="54">
        <f t="shared" si="7"/>
        <v>5661772.0410958827</v>
      </c>
    </row>
    <row r="177" spans="1:16" ht="22.5" customHeight="1">
      <c r="B177" s="298"/>
      <c r="C177" s="283"/>
      <c r="D177" s="19"/>
      <c r="E177" s="298"/>
      <c r="F177" s="19" t="s">
        <v>400</v>
      </c>
      <c r="G177" s="267"/>
      <c r="H177" s="280"/>
      <c r="I177" s="19" t="s">
        <v>377</v>
      </c>
      <c r="J177" s="19" t="s">
        <v>7</v>
      </c>
      <c r="K177" s="21">
        <v>251.2</v>
      </c>
      <c r="L177" s="22">
        <v>25120000</v>
      </c>
      <c r="M177" s="22">
        <v>107555426.2987463</v>
      </c>
      <c r="N177" s="22">
        <v>0.22180165350437164</v>
      </c>
      <c r="O177" s="54">
        <f t="shared" si="7"/>
        <v>132675426.52054796</v>
      </c>
    </row>
    <row r="178" spans="1:16" ht="22.5" customHeight="1">
      <c r="B178" s="298">
        <v>3</v>
      </c>
      <c r="C178" s="283" t="s">
        <v>725</v>
      </c>
      <c r="D178" s="55"/>
      <c r="E178" s="266" t="s">
        <v>615</v>
      </c>
      <c r="F178" s="19" t="s">
        <v>217</v>
      </c>
      <c r="G178" s="266"/>
      <c r="H178" s="279">
        <v>811.22</v>
      </c>
      <c r="I178" s="19" t="s">
        <v>378</v>
      </c>
      <c r="J178" s="19" t="s">
        <v>0</v>
      </c>
      <c r="K178" s="21">
        <v>405.61</v>
      </c>
      <c r="L178" s="22">
        <v>266460.96164387465</v>
      </c>
      <c r="M178" s="22">
        <v>42600</v>
      </c>
      <c r="N178" s="22">
        <v>0</v>
      </c>
      <c r="O178" s="54">
        <f t="shared" si="7"/>
        <v>309060.96164387465</v>
      </c>
    </row>
    <row r="179" spans="1:16" ht="22.5" customHeight="1">
      <c r="B179" s="298"/>
      <c r="C179" s="283"/>
      <c r="D179" s="25"/>
      <c r="E179" s="267"/>
      <c r="F179" s="19" t="s">
        <v>218</v>
      </c>
      <c r="G179" s="267"/>
      <c r="H179" s="280"/>
      <c r="I179" s="19" t="s">
        <v>379</v>
      </c>
      <c r="J179" s="19" t="s">
        <v>7</v>
      </c>
      <c r="K179" s="21">
        <v>405.61</v>
      </c>
      <c r="L179" s="22">
        <v>40561000</v>
      </c>
      <c r="M179" s="22">
        <v>151973832.07397258</v>
      </c>
      <c r="N179" s="22">
        <v>0</v>
      </c>
      <c r="O179" s="54">
        <f t="shared" si="7"/>
        <v>192534832.07397258</v>
      </c>
    </row>
    <row r="180" spans="1:16" ht="22.5" customHeight="1">
      <c r="B180" s="298">
        <v>4</v>
      </c>
      <c r="C180" s="283" t="s">
        <v>704</v>
      </c>
      <c r="D180" s="19"/>
      <c r="E180" s="298" t="s">
        <v>615</v>
      </c>
      <c r="F180" s="19" t="s">
        <v>265</v>
      </c>
      <c r="G180" s="266"/>
      <c r="H180" s="279">
        <v>2786</v>
      </c>
      <c r="I180" s="19" t="s">
        <v>380</v>
      </c>
      <c r="J180" s="19" t="s">
        <v>0</v>
      </c>
      <c r="K180" s="21">
        <v>1177.5999999999999</v>
      </c>
      <c r="L180" s="22">
        <v>117760000</v>
      </c>
      <c r="M180" s="22">
        <v>86631597.017406017</v>
      </c>
      <c r="N180" s="22">
        <v>11457247.200950138</v>
      </c>
      <c r="O180" s="54">
        <f t="shared" si="7"/>
        <v>215848844.21835616</v>
      </c>
    </row>
    <row r="181" spans="1:16" ht="22.5" customHeight="1">
      <c r="B181" s="298"/>
      <c r="C181" s="283"/>
      <c r="D181" s="19"/>
      <c r="E181" s="298"/>
      <c r="F181" s="19" t="s">
        <v>266</v>
      </c>
      <c r="G181" s="267"/>
      <c r="H181" s="280"/>
      <c r="I181" s="19" t="s">
        <v>381</v>
      </c>
      <c r="J181" s="19" t="s">
        <v>0</v>
      </c>
      <c r="K181" s="21">
        <v>1342.52</v>
      </c>
      <c r="L181" s="22">
        <v>134252659.59999996</v>
      </c>
      <c r="M181" s="22">
        <v>96533338.461226538</v>
      </c>
      <c r="N181" s="22">
        <v>81805228.374061152</v>
      </c>
      <c r="O181" s="54">
        <f t="shared" si="7"/>
        <v>312591226.43528765</v>
      </c>
    </row>
    <row r="182" spans="1:16" ht="22.5" customHeight="1">
      <c r="B182" s="298">
        <v>5</v>
      </c>
      <c r="C182" s="283" t="s">
        <v>705</v>
      </c>
      <c r="D182" s="19"/>
      <c r="E182" s="298" t="s">
        <v>615</v>
      </c>
      <c r="F182" s="19" t="s">
        <v>267</v>
      </c>
      <c r="G182" s="266"/>
      <c r="H182" s="279">
        <v>1024</v>
      </c>
      <c r="I182" s="19" t="s">
        <v>380</v>
      </c>
      <c r="J182" s="19" t="s">
        <v>0</v>
      </c>
      <c r="K182" s="21">
        <v>420.83</v>
      </c>
      <c r="L182" s="22">
        <v>42082699.999999993</v>
      </c>
      <c r="M182" s="22">
        <v>31435409.835090406</v>
      </c>
      <c r="N182" s="22">
        <v>26059696.90408767</v>
      </c>
      <c r="O182" s="54">
        <f t="shared" si="7"/>
        <v>99577806.739178061</v>
      </c>
    </row>
    <row r="183" spans="1:16" ht="22.5" customHeight="1">
      <c r="B183" s="298"/>
      <c r="C183" s="283"/>
      <c r="D183" s="19"/>
      <c r="E183" s="298"/>
      <c r="F183" s="19" t="s">
        <v>268</v>
      </c>
      <c r="G183" s="267"/>
      <c r="H183" s="280"/>
      <c r="I183" s="19" t="s">
        <v>381</v>
      </c>
      <c r="J183" s="19" t="s">
        <v>0</v>
      </c>
      <c r="K183" s="21">
        <v>512</v>
      </c>
      <c r="L183" s="22">
        <v>51200000.000000045</v>
      </c>
      <c r="M183" s="22">
        <v>36814963.807838604</v>
      </c>
      <c r="N183" s="22">
        <v>31198098.260654535</v>
      </c>
      <c r="O183" s="54">
        <f t="shared" si="7"/>
        <v>119213062.06849319</v>
      </c>
    </row>
    <row r="184" spans="1:16" ht="39" customHeight="1">
      <c r="B184" s="19">
        <v>6</v>
      </c>
      <c r="C184" s="216" t="s">
        <v>755</v>
      </c>
      <c r="D184" s="183"/>
      <c r="E184" s="19" t="s">
        <v>615</v>
      </c>
      <c r="F184" s="19" t="s">
        <v>186</v>
      </c>
      <c r="G184" s="19"/>
      <c r="H184" s="20">
        <v>1139.6199999999999</v>
      </c>
      <c r="I184" s="23" t="s">
        <v>524</v>
      </c>
      <c r="J184" s="19" t="s">
        <v>0</v>
      </c>
      <c r="K184" s="21">
        <v>1139.6199999999999</v>
      </c>
      <c r="L184" s="22">
        <v>0</v>
      </c>
      <c r="M184" s="22">
        <v>0</v>
      </c>
      <c r="N184" s="22">
        <v>0</v>
      </c>
      <c r="O184" s="54">
        <f>SUM(L184:N184)</f>
        <v>0</v>
      </c>
    </row>
    <row r="185" spans="1:16" ht="12" thickBot="1">
      <c r="C185" s="8"/>
      <c r="K185" s="7"/>
    </row>
    <row r="186" spans="1:16" s="2" customFormat="1" ht="22.5" customHeight="1" thickBot="1">
      <c r="A186" s="1"/>
      <c r="E186" s="360" t="s">
        <v>392</v>
      </c>
      <c r="F186" s="361"/>
      <c r="G186" s="69" t="s">
        <v>635</v>
      </c>
      <c r="H186" s="374" t="s">
        <v>4</v>
      </c>
      <c r="I186" s="375"/>
      <c r="J186" s="376"/>
      <c r="K186" s="69" t="s">
        <v>635</v>
      </c>
      <c r="L186" s="95">
        <f>SUM(L174:L185)</f>
        <v>483244190.60273975</v>
      </c>
      <c r="M186" s="95">
        <f>SUM(M174:M185)</f>
        <v>671581764.82304752</v>
      </c>
      <c r="N186" s="95">
        <f>SUM(N174:N185)</f>
        <v>150520270.96155515</v>
      </c>
      <c r="O186" s="95">
        <f>SUM(O174:O185)</f>
        <v>1305346226.3873422</v>
      </c>
      <c r="P186" s="237"/>
    </row>
    <row r="187" spans="1:16">
      <c r="C187" s="8"/>
      <c r="K187" s="7"/>
      <c r="M187" s="86">
        <f>SUM(M186:N186)</f>
        <v>822102035.78460264</v>
      </c>
    </row>
    <row r="188" spans="1:16">
      <c r="C188" s="8"/>
      <c r="K188" s="7"/>
      <c r="M188" s="226"/>
    </row>
    <row r="189" spans="1:16">
      <c r="C189" s="8"/>
      <c r="K189" s="7"/>
    </row>
    <row r="190" spans="1:16" ht="12" thickBot="1">
      <c r="C190" s="8"/>
      <c r="K190" s="7"/>
    </row>
    <row r="191" spans="1:16" s="2" customFormat="1" ht="28.5" customHeight="1" thickBot="1">
      <c r="A191" s="1"/>
      <c r="B191" s="170" t="s">
        <v>294</v>
      </c>
      <c r="C191" s="171" t="s">
        <v>295</v>
      </c>
      <c r="D191" s="170" t="s">
        <v>699</v>
      </c>
      <c r="E191" s="171" t="s">
        <v>296</v>
      </c>
      <c r="F191" s="170" t="s">
        <v>297</v>
      </c>
      <c r="G191" s="192" t="s">
        <v>708</v>
      </c>
      <c r="H191" s="172" t="s">
        <v>298</v>
      </c>
      <c r="I191" s="170" t="s">
        <v>299</v>
      </c>
      <c r="J191" s="170" t="s">
        <v>300</v>
      </c>
      <c r="K191" s="170" t="s">
        <v>301</v>
      </c>
      <c r="L191" s="173" t="s">
        <v>302</v>
      </c>
      <c r="M191" s="173" t="s">
        <v>3</v>
      </c>
      <c r="N191" s="173" t="s">
        <v>5</v>
      </c>
      <c r="O191" s="173" t="s">
        <v>303</v>
      </c>
      <c r="P191" s="223"/>
    </row>
    <row r="192" spans="1:16" s="2" customFormat="1" ht="15.75" customHeight="1">
      <c r="A192" s="1"/>
      <c r="B192" s="273" t="s">
        <v>531</v>
      </c>
      <c r="C192" s="274"/>
      <c r="D192" s="274"/>
      <c r="E192" s="274"/>
      <c r="F192" s="274"/>
      <c r="G192" s="275"/>
      <c r="H192" s="50" t="s">
        <v>304</v>
      </c>
      <c r="I192" s="281" t="s">
        <v>531</v>
      </c>
      <c r="J192" s="282"/>
      <c r="K192" s="53" t="s">
        <v>304</v>
      </c>
      <c r="L192" s="220"/>
      <c r="M192" s="221"/>
      <c r="N192" s="221"/>
      <c r="O192" s="222" t="s">
        <v>493</v>
      </c>
      <c r="P192" s="223"/>
    </row>
    <row r="193" spans="1:16" ht="25.5" customHeight="1">
      <c r="B193" s="25">
        <v>1</v>
      </c>
      <c r="C193" s="85" t="s">
        <v>692</v>
      </c>
      <c r="D193" s="25"/>
      <c r="E193" s="25" t="s">
        <v>384</v>
      </c>
      <c r="F193" s="25" t="s">
        <v>286</v>
      </c>
      <c r="G193" s="25"/>
      <c r="H193" s="20">
        <v>1605</v>
      </c>
      <c r="I193" s="19" t="s">
        <v>382</v>
      </c>
      <c r="J193" s="19" t="s">
        <v>7</v>
      </c>
      <c r="K193" s="21">
        <v>802.5</v>
      </c>
      <c r="L193" s="27">
        <v>80250000</v>
      </c>
      <c r="M193" s="27">
        <v>122417715.94608372</v>
      </c>
      <c r="N193" s="27">
        <v>92601561.766245067</v>
      </c>
      <c r="O193" s="54">
        <f>SUM(L193:N193)</f>
        <v>295269277.71232879</v>
      </c>
    </row>
    <row r="194" spans="1:16" ht="27" customHeight="1">
      <c r="B194" s="19">
        <v>2</v>
      </c>
      <c r="C194" s="35" t="s">
        <v>693</v>
      </c>
      <c r="D194" s="19"/>
      <c r="E194" s="19" t="s">
        <v>384</v>
      </c>
      <c r="F194" s="19" t="s">
        <v>393</v>
      </c>
      <c r="G194" s="19"/>
      <c r="H194" s="20">
        <v>55.02</v>
      </c>
      <c r="I194" s="19" t="s">
        <v>343</v>
      </c>
      <c r="J194" s="19" t="s">
        <v>0</v>
      </c>
      <c r="K194" s="21">
        <v>55.02</v>
      </c>
      <c r="L194" s="22">
        <v>5502000.0000000149</v>
      </c>
      <c r="M194" s="22">
        <v>41822362.126336411</v>
      </c>
      <c r="N194" s="22">
        <v>38894803.413389608</v>
      </c>
      <c r="O194" s="54">
        <f>SUM(L194:N194)</f>
        <v>86219165.539726034</v>
      </c>
    </row>
    <row r="195" spans="1:16" ht="22.5" customHeight="1">
      <c r="B195" s="266">
        <v>3</v>
      </c>
      <c r="C195" s="264" t="s">
        <v>694</v>
      </c>
      <c r="D195" s="55"/>
      <c r="E195" s="266" t="s">
        <v>384</v>
      </c>
      <c r="F195" s="19" t="s">
        <v>283</v>
      </c>
      <c r="G195" s="266"/>
      <c r="H195" s="279">
        <v>1337</v>
      </c>
      <c r="I195" s="19" t="s">
        <v>245</v>
      </c>
      <c r="J195" s="19" t="s">
        <v>0</v>
      </c>
      <c r="K195" s="21">
        <v>668.5</v>
      </c>
      <c r="L195" s="22">
        <v>66850000</v>
      </c>
      <c r="M195" s="22">
        <v>158725341.54153743</v>
      </c>
      <c r="N195" s="22">
        <v>144810116.67764065</v>
      </c>
      <c r="O195" s="54">
        <f>SUM(L195:N195)</f>
        <v>370385458.21917808</v>
      </c>
    </row>
    <row r="196" spans="1:16" ht="22.5" customHeight="1">
      <c r="B196" s="267"/>
      <c r="C196" s="265"/>
      <c r="D196" s="25"/>
      <c r="E196" s="267"/>
      <c r="F196" s="19" t="s">
        <v>282</v>
      </c>
      <c r="G196" s="267"/>
      <c r="H196" s="280"/>
      <c r="I196" s="19" t="s">
        <v>383</v>
      </c>
      <c r="J196" s="19" t="s">
        <v>7</v>
      </c>
      <c r="K196" s="21">
        <v>668.5</v>
      </c>
      <c r="L196" s="22">
        <v>66850000</v>
      </c>
      <c r="M196" s="22">
        <v>155353285.94760311</v>
      </c>
      <c r="N196" s="22">
        <v>144043557.16198593</v>
      </c>
      <c r="O196" s="54">
        <f>SUM(L196:N196)</f>
        <v>366246843.10958904</v>
      </c>
    </row>
    <row r="197" spans="1:16" ht="12" thickBot="1">
      <c r="C197" s="8"/>
      <c r="K197" s="7"/>
    </row>
    <row r="198" spans="1:16" s="2" customFormat="1" ht="22.5" customHeight="1" thickBot="1">
      <c r="A198" s="1"/>
      <c r="E198" s="360" t="s">
        <v>384</v>
      </c>
      <c r="F198" s="361"/>
      <c r="G198" s="69" t="s">
        <v>635</v>
      </c>
      <c r="H198" s="374" t="s">
        <v>4</v>
      </c>
      <c r="I198" s="375"/>
      <c r="J198" s="376"/>
      <c r="K198" s="69" t="s">
        <v>635</v>
      </c>
      <c r="L198" s="95">
        <f>SUM(L193:L197)</f>
        <v>219452000</v>
      </c>
      <c r="M198" s="95">
        <f>SUM(M193:M197)</f>
        <v>478318705.56156063</v>
      </c>
      <c r="N198" s="95">
        <f>SUM(N193:N197)</f>
        <v>420350039.01926124</v>
      </c>
      <c r="O198" s="95">
        <f>SUM(O193:O197)</f>
        <v>1118120744.580822</v>
      </c>
      <c r="P198" s="237"/>
    </row>
    <row r="199" spans="1:16">
      <c r="C199" s="8"/>
      <c r="K199" s="7"/>
      <c r="M199" s="86">
        <f>SUM(M198:N198)</f>
        <v>898668744.58082187</v>
      </c>
    </row>
    <row r="200" spans="1:16">
      <c r="C200" s="8"/>
      <c r="K200" s="7"/>
      <c r="M200" s="226"/>
    </row>
    <row r="201" spans="1:16">
      <c r="C201" s="8"/>
      <c r="K201" s="7"/>
    </row>
    <row r="202" spans="1:16" ht="12" thickBot="1">
      <c r="C202" s="8"/>
      <c r="K202" s="7"/>
    </row>
    <row r="203" spans="1:16" s="2" customFormat="1" ht="28.5" customHeight="1" thickBot="1">
      <c r="A203" s="1"/>
      <c r="B203" s="170" t="s">
        <v>294</v>
      </c>
      <c r="C203" s="171" t="s">
        <v>295</v>
      </c>
      <c r="D203" s="170" t="s">
        <v>699</v>
      </c>
      <c r="E203" s="171" t="s">
        <v>296</v>
      </c>
      <c r="F203" s="170" t="s">
        <v>297</v>
      </c>
      <c r="G203" s="192" t="s">
        <v>708</v>
      </c>
      <c r="H203" s="172" t="s">
        <v>298</v>
      </c>
      <c r="I203" s="170" t="s">
        <v>299</v>
      </c>
      <c r="J203" s="170" t="s">
        <v>300</v>
      </c>
      <c r="K203" s="170" t="s">
        <v>301</v>
      </c>
      <c r="L203" s="173" t="s">
        <v>302</v>
      </c>
      <c r="M203" s="173" t="s">
        <v>3</v>
      </c>
      <c r="N203" s="173" t="s">
        <v>5</v>
      </c>
      <c r="O203" s="173" t="s">
        <v>303</v>
      </c>
      <c r="P203" s="223"/>
    </row>
    <row r="204" spans="1:16" s="2" customFormat="1" ht="15.75" customHeight="1">
      <c r="A204" s="1"/>
      <c r="B204" s="273" t="s">
        <v>531</v>
      </c>
      <c r="C204" s="274"/>
      <c r="D204" s="274"/>
      <c r="E204" s="274"/>
      <c r="F204" s="274"/>
      <c r="G204" s="275"/>
      <c r="H204" s="50" t="s">
        <v>304</v>
      </c>
      <c r="I204" s="281" t="s">
        <v>531</v>
      </c>
      <c r="J204" s="282"/>
      <c r="K204" s="51" t="s">
        <v>304</v>
      </c>
      <c r="L204" s="220"/>
      <c r="M204" s="221"/>
      <c r="N204" s="221"/>
      <c r="O204" s="222" t="s">
        <v>493</v>
      </c>
      <c r="P204" s="223"/>
    </row>
    <row r="205" spans="1:16" ht="22.5" customHeight="1">
      <c r="B205" s="266">
        <v>1</v>
      </c>
      <c r="C205" s="264" t="s">
        <v>695</v>
      </c>
      <c r="D205" s="55"/>
      <c r="E205" s="298" t="s">
        <v>389</v>
      </c>
      <c r="F205" s="25" t="s">
        <v>234</v>
      </c>
      <c r="G205" s="266"/>
      <c r="H205" s="279">
        <v>1143.75</v>
      </c>
      <c r="I205" s="19" t="s">
        <v>235</v>
      </c>
      <c r="J205" s="19" t="s">
        <v>0</v>
      </c>
      <c r="K205" s="21">
        <v>571.875</v>
      </c>
      <c r="L205" s="27">
        <v>57024623.520547986</v>
      </c>
      <c r="M205" s="27">
        <v>114977815.42292851</v>
      </c>
      <c r="N205" s="27">
        <v>110718816.20720845</v>
      </c>
      <c r="O205" s="54">
        <f t="shared" ref="O205:O216" si="8">SUM(L205:N205)</f>
        <v>282721255.15068495</v>
      </c>
    </row>
    <row r="206" spans="1:16" ht="22.5" customHeight="1">
      <c r="B206" s="267"/>
      <c r="C206" s="265"/>
      <c r="D206" s="25"/>
      <c r="E206" s="298"/>
      <c r="F206" s="19" t="s">
        <v>236</v>
      </c>
      <c r="G206" s="267"/>
      <c r="H206" s="280"/>
      <c r="I206" s="19" t="s">
        <v>385</v>
      </c>
      <c r="J206" s="19" t="s">
        <v>7</v>
      </c>
      <c r="K206" s="21">
        <v>571.875</v>
      </c>
      <c r="L206" s="22">
        <v>57187500</v>
      </c>
      <c r="M206" s="22">
        <v>176043802.96265694</v>
      </c>
      <c r="N206" s="22">
        <v>156867510.44830194</v>
      </c>
      <c r="O206" s="54">
        <f t="shared" si="8"/>
        <v>390098813.41095889</v>
      </c>
    </row>
    <row r="207" spans="1:16" ht="38.25" customHeight="1">
      <c r="B207" s="19">
        <v>2</v>
      </c>
      <c r="C207" s="35" t="s">
        <v>696</v>
      </c>
      <c r="D207" s="19"/>
      <c r="E207" s="19" t="s">
        <v>389</v>
      </c>
      <c r="F207" s="19" t="s">
        <v>147</v>
      </c>
      <c r="G207" s="19"/>
      <c r="H207" s="20">
        <v>1348.8</v>
      </c>
      <c r="I207" s="19" t="s">
        <v>388</v>
      </c>
      <c r="J207" s="19" t="s">
        <v>0</v>
      </c>
      <c r="K207" s="21">
        <v>1348.8</v>
      </c>
      <c r="L207" s="22">
        <v>0</v>
      </c>
      <c r="M207" s="22">
        <v>0</v>
      </c>
      <c r="N207" s="22">
        <v>0</v>
      </c>
      <c r="O207" s="54">
        <f t="shared" si="8"/>
        <v>0</v>
      </c>
    </row>
    <row r="208" spans="1:16" ht="22.5" customHeight="1">
      <c r="B208" s="266">
        <v>4</v>
      </c>
      <c r="C208" s="264" t="s">
        <v>726</v>
      </c>
      <c r="D208" s="266"/>
      <c r="E208" s="266" t="s">
        <v>389</v>
      </c>
      <c r="F208" s="19" t="s">
        <v>160</v>
      </c>
      <c r="G208" s="266"/>
      <c r="H208" s="279">
        <v>2118.88</v>
      </c>
      <c r="I208" s="23">
        <v>42391</v>
      </c>
      <c r="J208" s="19" t="s">
        <v>0</v>
      </c>
      <c r="K208" s="21">
        <v>1059.0899999999999</v>
      </c>
      <c r="L208" s="22">
        <v>0</v>
      </c>
      <c r="M208" s="22">
        <v>0</v>
      </c>
      <c r="N208" s="22">
        <v>0</v>
      </c>
      <c r="O208" s="54">
        <f t="shared" si="8"/>
        <v>0</v>
      </c>
    </row>
    <row r="209" spans="1:16" ht="22.5" customHeight="1">
      <c r="B209" s="285"/>
      <c r="C209" s="313"/>
      <c r="D209" s="267"/>
      <c r="E209" s="285"/>
      <c r="F209" s="19" t="s">
        <v>161</v>
      </c>
      <c r="G209" s="267"/>
      <c r="H209" s="280"/>
      <c r="I209" s="23">
        <v>42523</v>
      </c>
      <c r="J209" s="19" t="s">
        <v>7</v>
      </c>
      <c r="K209" s="21">
        <v>1059.79</v>
      </c>
      <c r="L209" s="22">
        <v>0</v>
      </c>
      <c r="M209" s="22">
        <v>0</v>
      </c>
      <c r="N209" s="22">
        <v>0</v>
      </c>
      <c r="O209" s="54">
        <f t="shared" si="8"/>
        <v>0</v>
      </c>
    </row>
    <row r="210" spans="1:16" ht="22.5" customHeight="1">
      <c r="B210" s="298">
        <v>5</v>
      </c>
      <c r="C210" s="352" t="s">
        <v>697</v>
      </c>
      <c r="D210" s="381" t="s">
        <v>721</v>
      </c>
      <c r="E210" s="298" t="s">
        <v>389</v>
      </c>
      <c r="F210" s="19" t="s">
        <v>176</v>
      </c>
      <c r="G210" s="266" t="s">
        <v>624</v>
      </c>
      <c r="H210" s="20">
        <v>3040.24</v>
      </c>
      <c r="I210" s="23">
        <v>42825</v>
      </c>
      <c r="J210" s="19" t="s">
        <v>0</v>
      </c>
      <c r="K210" s="21">
        <v>480.06</v>
      </c>
      <c r="L210" s="22">
        <v>0</v>
      </c>
      <c r="M210" s="22">
        <v>0</v>
      </c>
      <c r="N210" s="22">
        <v>0</v>
      </c>
      <c r="O210" s="54">
        <f t="shared" si="8"/>
        <v>0</v>
      </c>
    </row>
    <row r="211" spans="1:16" ht="22.5" customHeight="1">
      <c r="B211" s="298"/>
      <c r="C211" s="353"/>
      <c r="D211" s="382"/>
      <c r="E211" s="298"/>
      <c r="F211" s="19" t="s">
        <v>177</v>
      </c>
      <c r="G211" s="267"/>
      <c r="H211" s="20">
        <v>3040.24</v>
      </c>
      <c r="I211" s="23">
        <v>42951</v>
      </c>
      <c r="J211" s="19" t="s">
        <v>7</v>
      </c>
      <c r="K211" s="21">
        <v>2560.1799999999998</v>
      </c>
      <c r="L211" s="22">
        <v>0</v>
      </c>
      <c r="M211" s="22">
        <v>-3.1644250947318667E-2</v>
      </c>
      <c r="N211" s="22">
        <v>3.1644250947318667E-2</v>
      </c>
      <c r="O211" s="54">
        <f t="shared" si="8"/>
        <v>0</v>
      </c>
    </row>
    <row r="212" spans="1:16" ht="39" customHeight="1">
      <c r="B212" s="55">
        <v>6</v>
      </c>
      <c r="C212" s="35" t="s">
        <v>706</v>
      </c>
      <c r="D212" s="19">
        <v>59901</v>
      </c>
      <c r="E212" s="19" t="s">
        <v>389</v>
      </c>
      <c r="F212" s="19" t="s">
        <v>178</v>
      </c>
      <c r="G212" s="180"/>
      <c r="H212" s="21">
        <v>3203.64</v>
      </c>
      <c r="I212" s="23">
        <v>42985</v>
      </c>
      <c r="J212" s="19" t="s">
        <v>0</v>
      </c>
      <c r="K212" s="21">
        <v>3203.64</v>
      </c>
      <c r="L212" s="22">
        <v>7247546.3917808235</v>
      </c>
      <c r="M212" s="22">
        <v>3375.9933901294812</v>
      </c>
      <c r="N212" s="22">
        <v>3177.0066098705188</v>
      </c>
      <c r="O212" s="54">
        <f t="shared" si="8"/>
        <v>7254099.3917808235</v>
      </c>
    </row>
    <row r="213" spans="1:16" ht="28.5" customHeight="1">
      <c r="B213" s="266">
        <v>7</v>
      </c>
      <c r="C213" s="286" t="s">
        <v>719</v>
      </c>
      <c r="D213" s="22"/>
      <c r="E213" s="19" t="s">
        <v>389</v>
      </c>
      <c r="F213" s="19" t="s">
        <v>179</v>
      </c>
      <c r="G213" s="19"/>
      <c r="H213" s="354">
        <v>1830</v>
      </c>
      <c r="I213" s="23">
        <v>42990</v>
      </c>
      <c r="J213" s="19" t="s">
        <v>0</v>
      </c>
      <c r="K213" s="21">
        <v>565.07000000000005</v>
      </c>
      <c r="L213" s="22">
        <v>28253603.186179448</v>
      </c>
      <c r="M213" s="22">
        <v>11334839.831507396</v>
      </c>
      <c r="N213" s="22">
        <v>1610368.1715090415</v>
      </c>
      <c r="O213" s="54">
        <f t="shared" si="8"/>
        <v>41198811.189195886</v>
      </c>
    </row>
    <row r="214" spans="1:16" ht="28.5" customHeight="1">
      <c r="B214" s="267"/>
      <c r="C214" s="287"/>
      <c r="D214" s="25"/>
      <c r="E214" s="55" t="s">
        <v>389</v>
      </c>
      <c r="F214" s="19" t="s">
        <v>729</v>
      </c>
      <c r="G214" s="25"/>
      <c r="H214" s="355"/>
      <c r="I214" s="23">
        <v>43060</v>
      </c>
      <c r="J214" s="19" t="s">
        <v>7</v>
      </c>
      <c r="K214" s="21">
        <v>1264.93</v>
      </c>
      <c r="L214" s="22">
        <v>63954243.728299998</v>
      </c>
      <c r="M214" s="22">
        <v>23995980.557284273</v>
      </c>
      <c r="N214" s="22">
        <v>3957781.7819088707</v>
      </c>
      <c r="O214" s="54">
        <f t="shared" si="8"/>
        <v>91908006.067493141</v>
      </c>
    </row>
    <row r="215" spans="1:16" ht="25.5" customHeight="1">
      <c r="B215" s="266">
        <v>8</v>
      </c>
      <c r="C215" s="352" t="s">
        <v>698</v>
      </c>
      <c r="D215" s="377">
        <v>46301</v>
      </c>
      <c r="E215" s="266" t="s">
        <v>389</v>
      </c>
      <c r="F215" s="19" t="s">
        <v>182</v>
      </c>
      <c r="G215" s="266" t="s">
        <v>624</v>
      </c>
      <c r="H215" s="279">
        <v>2216.7199999999998</v>
      </c>
      <c r="I215" s="23" t="s">
        <v>523</v>
      </c>
      <c r="J215" s="19" t="s">
        <v>0</v>
      </c>
      <c r="K215" s="21">
        <v>1856.18</v>
      </c>
      <c r="L215" s="22">
        <v>0</v>
      </c>
      <c r="M215" s="22">
        <v>0</v>
      </c>
      <c r="N215" s="22">
        <v>0</v>
      </c>
      <c r="O215" s="54">
        <f t="shared" si="8"/>
        <v>0</v>
      </c>
    </row>
    <row r="216" spans="1:16" ht="25.5" customHeight="1">
      <c r="B216" s="267"/>
      <c r="C216" s="353"/>
      <c r="D216" s="378"/>
      <c r="E216" s="267"/>
      <c r="F216" s="19" t="s">
        <v>183</v>
      </c>
      <c r="G216" s="267"/>
      <c r="H216" s="280"/>
      <c r="I216" s="23" t="s">
        <v>522</v>
      </c>
      <c r="J216" s="19" t="s">
        <v>7</v>
      </c>
      <c r="K216" s="21">
        <v>360.54</v>
      </c>
      <c r="L216" s="22">
        <v>0</v>
      </c>
      <c r="M216" s="22">
        <v>0</v>
      </c>
      <c r="N216" s="22">
        <v>0</v>
      </c>
      <c r="O216" s="54">
        <f t="shared" si="8"/>
        <v>0</v>
      </c>
    </row>
    <row r="217" spans="1:16" ht="22.5" customHeight="1">
      <c r="B217" s="266">
        <v>9</v>
      </c>
      <c r="C217" s="352" t="s">
        <v>756</v>
      </c>
      <c r="D217" s="184"/>
      <c r="E217" s="266" t="s">
        <v>389</v>
      </c>
      <c r="F217" s="19" t="s">
        <v>184</v>
      </c>
      <c r="G217" s="55"/>
      <c r="H217" s="279">
        <v>2268.85</v>
      </c>
      <c r="I217" s="23" t="s">
        <v>757</v>
      </c>
      <c r="J217" s="19" t="s">
        <v>0</v>
      </c>
      <c r="K217" s="21">
        <v>1426.46</v>
      </c>
      <c r="L217" s="22">
        <v>7.6712328940629959E-2</v>
      </c>
      <c r="M217" s="22">
        <v>0</v>
      </c>
      <c r="N217" s="22">
        <v>0</v>
      </c>
      <c r="O217" s="54">
        <f>SUM(L217:N217)</f>
        <v>7.6712328940629959E-2</v>
      </c>
    </row>
    <row r="218" spans="1:16" ht="22.5" customHeight="1">
      <c r="B218" s="267"/>
      <c r="C218" s="353"/>
      <c r="D218" s="186"/>
      <c r="E218" s="267"/>
      <c r="F218" s="19" t="s">
        <v>185</v>
      </c>
      <c r="G218" s="25"/>
      <c r="H218" s="280"/>
      <c r="I218" s="23" t="s">
        <v>498</v>
      </c>
      <c r="J218" s="19" t="s">
        <v>7</v>
      </c>
      <c r="K218" s="21">
        <v>842.39</v>
      </c>
      <c r="L218" s="22">
        <v>0</v>
      </c>
      <c r="M218" s="22">
        <v>0</v>
      </c>
      <c r="N218" s="22">
        <v>0</v>
      </c>
      <c r="O218" s="54">
        <f>SUM(L218:N218)</f>
        <v>0</v>
      </c>
    </row>
    <row r="219" spans="1:16" ht="22.5" customHeight="1">
      <c r="B219" s="266">
        <v>10</v>
      </c>
      <c r="C219" s="379" t="s">
        <v>758</v>
      </c>
      <c r="D219" s="184"/>
      <c r="E219" s="266" t="s">
        <v>389</v>
      </c>
      <c r="F219" s="19" t="s">
        <v>189</v>
      </c>
      <c r="G219" s="19"/>
      <c r="H219" s="20" t="s">
        <v>531</v>
      </c>
      <c r="I219" s="23" t="s">
        <v>517</v>
      </c>
      <c r="J219" s="19" t="s">
        <v>0</v>
      </c>
      <c r="K219" s="21">
        <v>624.28</v>
      </c>
      <c r="L219" s="22">
        <v>0</v>
      </c>
      <c r="M219" s="22">
        <v>0</v>
      </c>
      <c r="N219" s="22">
        <v>0</v>
      </c>
      <c r="O219" s="54">
        <f>SUM(L219:N219)</f>
        <v>0</v>
      </c>
    </row>
    <row r="220" spans="1:16" ht="22.5" customHeight="1">
      <c r="B220" s="267"/>
      <c r="C220" s="380"/>
      <c r="D220" s="186"/>
      <c r="E220" s="267"/>
      <c r="F220" s="19" t="s">
        <v>190</v>
      </c>
      <c r="G220" s="19"/>
      <c r="H220" s="20" t="s">
        <v>531</v>
      </c>
      <c r="I220" s="23" t="s">
        <v>759</v>
      </c>
      <c r="J220" s="19" t="s">
        <v>7</v>
      </c>
      <c r="K220" s="21">
        <v>118.79</v>
      </c>
      <c r="L220" s="22">
        <v>0</v>
      </c>
      <c r="M220" s="22">
        <v>0</v>
      </c>
      <c r="N220" s="22">
        <v>0</v>
      </c>
      <c r="O220" s="54">
        <f>SUM(L220:N220)</f>
        <v>0</v>
      </c>
    </row>
    <row r="221" spans="1:16" ht="12" thickBot="1"/>
    <row r="222" spans="1:16" s="2" customFormat="1" ht="22.5" customHeight="1" thickBot="1">
      <c r="A222" s="1"/>
      <c r="E222" s="360" t="s">
        <v>389</v>
      </c>
      <c r="F222" s="361"/>
      <c r="G222" s="69" t="s">
        <v>635</v>
      </c>
      <c r="H222" s="374" t="s">
        <v>4</v>
      </c>
      <c r="I222" s="375"/>
      <c r="J222" s="376"/>
      <c r="K222" s="69" t="s">
        <v>635</v>
      </c>
      <c r="L222" s="95">
        <f>SUM(L205:L221)</f>
        <v>213667516.90352061</v>
      </c>
      <c r="M222" s="95">
        <f>SUM(M205:M221)</f>
        <v>326355814.73612303</v>
      </c>
      <c r="N222" s="95">
        <f>SUM(N205:N221)</f>
        <v>273157653.6471824</v>
      </c>
      <c r="O222" s="95">
        <f>SUM(O205:O221)</f>
        <v>813180985.28682613</v>
      </c>
      <c r="P222" s="237"/>
    </row>
    <row r="223" spans="1:16">
      <c r="M223" s="86">
        <f>SUM(M222:N222)</f>
        <v>599513468.38330543</v>
      </c>
    </row>
    <row r="224" spans="1:16"/>
    <row r="225" spans="1:16"/>
    <row r="226" spans="1:16" ht="12" thickBot="1"/>
    <row r="227" spans="1:16" s="2" customFormat="1" ht="28.5" customHeight="1" thickBot="1">
      <c r="A227" s="1"/>
      <c r="B227" s="170" t="s">
        <v>294</v>
      </c>
      <c r="C227" s="171" t="s">
        <v>295</v>
      </c>
      <c r="D227" s="170" t="s">
        <v>699</v>
      </c>
      <c r="E227" s="171" t="s">
        <v>296</v>
      </c>
      <c r="F227" s="170" t="s">
        <v>297</v>
      </c>
      <c r="G227" s="192" t="s">
        <v>708</v>
      </c>
      <c r="H227" s="172" t="s">
        <v>298</v>
      </c>
      <c r="I227" s="170" t="s">
        <v>299</v>
      </c>
      <c r="J227" s="170" t="s">
        <v>300</v>
      </c>
      <c r="K227" s="170" t="s">
        <v>301</v>
      </c>
      <c r="L227" s="173" t="s">
        <v>302</v>
      </c>
      <c r="M227" s="173" t="s">
        <v>3</v>
      </c>
      <c r="N227" s="173" t="s">
        <v>5</v>
      </c>
      <c r="O227" s="173" t="s">
        <v>303</v>
      </c>
      <c r="P227" s="223"/>
    </row>
    <row r="228" spans="1:16" s="2" customFormat="1" ht="15.75" customHeight="1">
      <c r="A228" s="1"/>
      <c r="B228" s="273" t="s">
        <v>531</v>
      </c>
      <c r="C228" s="274"/>
      <c r="D228" s="274"/>
      <c r="E228" s="274"/>
      <c r="F228" s="274"/>
      <c r="G228" s="275"/>
      <c r="H228" s="50" t="s">
        <v>304</v>
      </c>
      <c r="I228" s="281" t="s">
        <v>531</v>
      </c>
      <c r="J228" s="282"/>
      <c r="K228" s="51" t="s">
        <v>304</v>
      </c>
      <c r="L228" s="220"/>
      <c r="M228" s="221"/>
      <c r="N228" s="221"/>
      <c r="O228" s="222" t="s">
        <v>493</v>
      </c>
      <c r="P228" s="223"/>
    </row>
    <row r="229" spans="1:16" ht="22.5">
      <c r="B229" s="19">
        <v>1</v>
      </c>
      <c r="C229" s="35" t="s">
        <v>604</v>
      </c>
      <c r="D229" s="19"/>
      <c r="E229" s="19" t="s">
        <v>391</v>
      </c>
      <c r="F229" s="19" t="s">
        <v>148</v>
      </c>
      <c r="G229" s="19"/>
      <c r="H229" s="20">
        <v>376.4</v>
      </c>
      <c r="I229" s="19" t="s">
        <v>353</v>
      </c>
      <c r="J229" s="19" t="s">
        <v>0</v>
      </c>
      <c r="K229" s="21">
        <v>376.4</v>
      </c>
      <c r="L229" s="27">
        <v>37639999.999999844</v>
      </c>
      <c r="M229" s="27">
        <v>32216840.427886657</v>
      </c>
      <c r="N229" s="27">
        <v>7614593.9967708755</v>
      </c>
      <c r="O229" s="54">
        <f>SUM(L229:N229)</f>
        <v>77471434.424657375</v>
      </c>
    </row>
    <row r="230" spans="1:16" ht="12" thickBot="1">
      <c r="C230" s="8"/>
      <c r="K230" s="7"/>
    </row>
    <row r="231" spans="1:16" s="2" customFormat="1" ht="22.5" customHeight="1" thickBot="1">
      <c r="A231" s="1"/>
      <c r="E231" s="360" t="s">
        <v>391</v>
      </c>
      <c r="F231" s="361"/>
      <c r="G231" s="69" t="s">
        <v>635</v>
      </c>
      <c r="H231" s="374" t="s">
        <v>4</v>
      </c>
      <c r="I231" s="375"/>
      <c r="J231" s="376"/>
      <c r="K231" s="69" t="s">
        <v>635</v>
      </c>
      <c r="L231" s="95">
        <f>SUM(L229:L230)</f>
        <v>37639999.999999844</v>
      </c>
      <c r="M231" s="95">
        <f>SUM(M229:M230)</f>
        <v>32216840.427886657</v>
      </c>
      <c r="N231" s="95">
        <f>SUM(N229:N230)</f>
        <v>7614593.9967708755</v>
      </c>
      <c r="O231" s="95">
        <f>SUM(O229:O230)</f>
        <v>77471434.424657375</v>
      </c>
      <c r="P231" s="237"/>
    </row>
    <row r="232" spans="1:16">
      <c r="M232" s="86">
        <f>SUM(M231+N231)</f>
        <v>39831434.424657531</v>
      </c>
    </row>
    <row r="233" spans="1:16">
      <c r="M233" s="86">
        <f>SUM(M232:N232)</f>
        <v>39831434.424657531</v>
      </c>
    </row>
    <row r="234" spans="1:16">
      <c r="M234" s="86"/>
    </row>
    <row r="235" spans="1:16">
      <c r="M235" s="86"/>
    </row>
    <row r="236" spans="1:16" ht="12" thickBot="1"/>
    <row r="237" spans="1:16" s="2" customFormat="1" ht="22.5" customHeight="1" thickBot="1">
      <c r="A237" s="1"/>
      <c r="C237" s="365" t="s">
        <v>701</v>
      </c>
      <c r="D237" s="366"/>
      <c r="E237" s="367"/>
      <c r="F237" s="368"/>
      <c r="G237" s="1"/>
      <c r="H237" s="360" t="s">
        <v>447</v>
      </c>
      <c r="I237" s="373"/>
      <c r="J237" s="361"/>
      <c r="K237" s="69" t="s">
        <v>635</v>
      </c>
      <c r="L237" s="95">
        <f>SUM(L66+L98+L111+L125+L136+L151+L167+L186+L198+L222+L231)</f>
        <v>5229679729.7939444</v>
      </c>
      <c r="M237" s="95">
        <f>SUM(M66+M98+M111+M125+M136+M151+M167+M186+M198+M222+M231)</f>
        <v>8736079242.3398151</v>
      </c>
      <c r="N237" s="95">
        <f>SUM(N66+N98+N111+N125+N136+N151+N167+N186+N198+N222+N231)</f>
        <v>5843593357.166461</v>
      </c>
      <c r="O237" s="95">
        <f>SUM(L237+M238)</f>
        <v>19809352329.30022</v>
      </c>
      <c r="P237" s="223"/>
    </row>
    <row r="238" spans="1:16" ht="22.5" customHeight="1" thickBot="1">
      <c r="C238" s="369"/>
      <c r="D238" s="370"/>
      <c r="E238" s="371"/>
      <c r="F238" s="372"/>
      <c r="H238" s="360" t="s">
        <v>492</v>
      </c>
      <c r="I238" s="373"/>
      <c r="J238" s="361"/>
      <c r="K238" s="288" t="s">
        <v>635</v>
      </c>
      <c r="L238" s="289"/>
      <c r="M238" s="96">
        <f>SUM(M237+N237)</f>
        <v>14579672599.506275</v>
      </c>
      <c r="N238" s="97"/>
      <c r="O238" s="89" t="s">
        <v>531</v>
      </c>
    </row>
    <row r="239" spans="1:16"/>
    <row r="240" spans="1:16"/>
    <row r="24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</sheetData>
  <mergeCells count="308">
    <mergeCell ref="B162:B163"/>
    <mergeCell ref="E151:F151"/>
    <mergeCell ref="B132:B133"/>
    <mergeCell ref="B108:B109"/>
    <mergeCell ref="G164:G165"/>
    <mergeCell ref="B143:B144"/>
    <mergeCell ref="E167:F167"/>
    <mergeCell ref="C164:C165"/>
    <mergeCell ref="C160:C161"/>
    <mergeCell ref="C93:C94"/>
    <mergeCell ref="I142:J142"/>
    <mergeCell ref="I157:J157"/>
    <mergeCell ref="I173:J173"/>
    <mergeCell ref="E158:E159"/>
    <mergeCell ref="H106:H107"/>
    <mergeCell ref="H108:H109"/>
    <mergeCell ref="H93:H94"/>
    <mergeCell ref="H143:H144"/>
    <mergeCell ref="H158:H159"/>
    <mergeCell ref="H136:J136"/>
    <mergeCell ref="H186:J186"/>
    <mergeCell ref="E186:F186"/>
    <mergeCell ref="H146:H148"/>
    <mergeCell ref="H132:H133"/>
    <mergeCell ref="G46:G47"/>
    <mergeCell ref="G63:G64"/>
    <mergeCell ref="H82:H83"/>
    <mergeCell ref="H66:J66"/>
    <mergeCell ref="H52:H53"/>
    <mergeCell ref="H54:H55"/>
    <mergeCell ref="G75:G76"/>
    <mergeCell ref="G82:G83"/>
    <mergeCell ref="G52:G53"/>
    <mergeCell ref="G50:G51"/>
    <mergeCell ref="G106:G107"/>
    <mergeCell ref="H56:H57"/>
    <mergeCell ref="E93:E94"/>
    <mergeCell ref="B104:G104"/>
    <mergeCell ref="B117:G117"/>
    <mergeCell ref="B131:G131"/>
    <mergeCell ref="B142:G142"/>
    <mergeCell ref="B157:G157"/>
    <mergeCell ref="B105:B107"/>
    <mergeCell ref="H167:J167"/>
    <mergeCell ref="C20:C21"/>
    <mergeCell ref="B22:B23"/>
    <mergeCell ref="C22:C23"/>
    <mergeCell ref="E22:E23"/>
    <mergeCell ref="B93:B94"/>
    <mergeCell ref="H31:H32"/>
    <mergeCell ref="H63:H64"/>
    <mergeCell ref="H58:H59"/>
    <mergeCell ref="H77:H79"/>
    <mergeCell ref="E31:E32"/>
    <mergeCell ref="E39:E40"/>
    <mergeCell ref="E91:E92"/>
    <mergeCell ref="G86:G87"/>
    <mergeCell ref="G77:G79"/>
    <mergeCell ref="G42:G43"/>
    <mergeCell ref="G44:G45"/>
    <mergeCell ref="B75:B76"/>
    <mergeCell ref="B26:B27"/>
    <mergeCell ref="B42:B43"/>
    <mergeCell ref="E42:E43"/>
    <mergeCell ref="D42:D43"/>
    <mergeCell ref="G22:G23"/>
    <mergeCell ref="G24:G25"/>
    <mergeCell ref="G26:G27"/>
    <mergeCell ref="I5:J5"/>
    <mergeCell ref="I72:J72"/>
    <mergeCell ref="I104:J104"/>
    <mergeCell ref="I117:J117"/>
    <mergeCell ref="I131:J131"/>
    <mergeCell ref="C44:C45"/>
    <mergeCell ref="E44:E45"/>
    <mergeCell ref="C31:C32"/>
    <mergeCell ref="C36:C37"/>
    <mergeCell ref="G36:G37"/>
    <mergeCell ref="G39:G40"/>
    <mergeCell ref="G31:G32"/>
    <mergeCell ref="E77:E79"/>
    <mergeCell ref="D20:D21"/>
    <mergeCell ref="H111:J111"/>
    <mergeCell ref="G91:G92"/>
    <mergeCell ref="H20:H21"/>
    <mergeCell ref="C26:C27"/>
    <mergeCell ref="H26:H27"/>
    <mergeCell ref="H125:J125"/>
    <mergeCell ref="H88:H90"/>
    <mergeCell ref="E50:E51"/>
    <mergeCell ref="C105:C107"/>
    <mergeCell ref="C108:C109"/>
    <mergeCell ref="H174:H175"/>
    <mergeCell ref="H176:H177"/>
    <mergeCell ref="H178:H179"/>
    <mergeCell ref="H180:H181"/>
    <mergeCell ref="H182:H183"/>
    <mergeCell ref="H160:H161"/>
    <mergeCell ref="H10:H11"/>
    <mergeCell ref="H18:H19"/>
    <mergeCell ref="H22:H23"/>
    <mergeCell ref="H86:H87"/>
    <mergeCell ref="H98:J98"/>
    <mergeCell ref="H84:H85"/>
    <mergeCell ref="H14:H15"/>
    <mergeCell ref="H28:H29"/>
    <mergeCell ref="H46:H47"/>
    <mergeCell ref="H50:H51"/>
    <mergeCell ref="H39:H40"/>
    <mergeCell ref="H44:H45"/>
    <mergeCell ref="H75:H76"/>
    <mergeCell ref="H16:H17"/>
    <mergeCell ref="H24:H25"/>
    <mergeCell ref="H162:H163"/>
    <mergeCell ref="H164:H165"/>
    <mergeCell ref="H91:H92"/>
    <mergeCell ref="G208:G209"/>
    <mergeCell ref="G210:G211"/>
    <mergeCell ref="G215:G216"/>
    <mergeCell ref="I228:J228"/>
    <mergeCell ref="B173:G173"/>
    <mergeCell ref="E210:E211"/>
    <mergeCell ref="D208:D209"/>
    <mergeCell ref="D210:D211"/>
    <mergeCell ref="E222:F222"/>
    <mergeCell ref="H222:J222"/>
    <mergeCell ref="I204:J204"/>
    <mergeCell ref="B208:B209"/>
    <mergeCell ref="H215:H216"/>
    <mergeCell ref="B219:B220"/>
    <mergeCell ref="B195:B196"/>
    <mergeCell ref="C195:C196"/>
    <mergeCell ref="E195:E196"/>
    <mergeCell ref="E176:E177"/>
    <mergeCell ref="I192:J192"/>
    <mergeCell ref="B215:B216"/>
    <mergeCell ref="B205:B206"/>
    <mergeCell ref="H198:J198"/>
    <mergeCell ref="C174:C175"/>
    <mergeCell ref="C213:C214"/>
    <mergeCell ref="K238:L238"/>
    <mergeCell ref="C237:F238"/>
    <mergeCell ref="H237:J237"/>
    <mergeCell ref="H238:J238"/>
    <mergeCell ref="E231:F231"/>
    <mergeCell ref="H231:J231"/>
    <mergeCell ref="H151:J151"/>
    <mergeCell ref="H195:H196"/>
    <mergeCell ref="C176:C177"/>
    <mergeCell ref="C180:C181"/>
    <mergeCell ref="C182:C183"/>
    <mergeCell ref="D215:D216"/>
    <mergeCell ref="E215:E216"/>
    <mergeCell ref="H208:H209"/>
    <mergeCell ref="H205:H206"/>
    <mergeCell ref="G195:G196"/>
    <mergeCell ref="C205:C206"/>
    <mergeCell ref="G205:G206"/>
    <mergeCell ref="E205:E206"/>
    <mergeCell ref="C219:C220"/>
    <mergeCell ref="E219:E220"/>
    <mergeCell ref="C208:C209"/>
    <mergeCell ref="E208:E209"/>
    <mergeCell ref="C215:C216"/>
    <mergeCell ref="G20:G21"/>
    <mergeCell ref="E10:E11"/>
    <mergeCell ref="C14:C15"/>
    <mergeCell ref="B14:B15"/>
    <mergeCell ref="G143:G144"/>
    <mergeCell ref="C39:C40"/>
    <mergeCell ref="C46:C47"/>
    <mergeCell ref="B46:B47"/>
    <mergeCell ref="E46:E47"/>
    <mergeCell ref="E52:E53"/>
    <mergeCell ref="B52:B53"/>
    <mergeCell ref="B44:B45"/>
    <mergeCell ref="B54:B55"/>
    <mergeCell ref="C82:C83"/>
    <mergeCell ref="B63:B64"/>
    <mergeCell ref="C63:C64"/>
    <mergeCell ref="E63:E64"/>
    <mergeCell ref="C54:C55"/>
    <mergeCell ref="G108:G109"/>
    <mergeCell ref="B50:B51"/>
    <mergeCell ref="E66:F66"/>
    <mergeCell ref="C56:C57"/>
    <mergeCell ref="B56:B57"/>
    <mergeCell ref="E56:E57"/>
    <mergeCell ref="B210:B211"/>
    <mergeCell ref="C6:C7"/>
    <mergeCell ref="E6:E7"/>
    <mergeCell ref="B6:B7"/>
    <mergeCell ref="B5:G5"/>
    <mergeCell ref="G6:G7"/>
    <mergeCell ref="G14:G15"/>
    <mergeCell ref="G16:G17"/>
    <mergeCell ref="G18:G19"/>
    <mergeCell ref="C24:C25"/>
    <mergeCell ref="E24:E25"/>
    <mergeCell ref="B24:B25"/>
    <mergeCell ref="C10:C11"/>
    <mergeCell ref="B10:B11"/>
    <mergeCell ref="G10:G11"/>
    <mergeCell ref="B20:B21"/>
    <mergeCell ref="E20:E21"/>
    <mergeCell ref="E14:E15"/>
    <mergeCell ref="E16:E17"/>
    <mergeCell ref="C16:C17"/>
    <mergeCell ref="B16:B17"/>
    <mergeCell ref="E18:E19"/>
    <mergeCell ref="C18:C19"/>
    <mergeCell ref="B18:B19"/>
    <mergeCell ref="C52:C53"/>
    <mergeCell ref="C77:C79"/>
    <mergeCell ref="C86:C87"/>
    <mergeCell ref="C84:C85"/>
    <mergeCell ref="C50:C51"/>
    <mergeCell ref="B82:B83"/>
    <mergeCell ref="E108:E109"/>
    <mergeCell ref="B192:G192"/>
    <mergeCell ref="B204:G204"/>
    <mergeCell ref="E198:F198"/>
    <mergeCell ref="C58:C59"/>
    <mergeCell ref="B164:B165"/>
    <mergeCell ref="C162:C163"/>
    <mergeCell ref="E162:E163"/>
    <mergeCell ref="E174:E175"/>
    <mergeCell ref="B174:B175"/>
    <mergeCell ref="E82:E83"/>
    <mergeCell ref="E160:E161"/>
    <mergeCell ref="E164:E165"/>
    <mergeCell ref="G162:G163"/>
    <mergeCell ref="C158:C159"/>
    <mergeCell ref="C143:C144"/>
    <mergeCell ref="B91:B92"/>
    <mergeCell ref="C91:C92"/>
    <mergeCell ref="B228:G228"/>
    <mergeCell ref="G54:G55"/>
    <mergeCell ref="G56:G57"/>
    <mergeCell ref="G58:G59"/>
    <mergeCell ref="B72:G72"/>
    <mergeCell ref="E75:E76"/>
    <mergeCell ref="C75:C76"/>
    <mergeCell ref="E86:E87"/>
    <mergeCell ref="B86:B87"/>
    <mergeCell ref="C88:C90"/>
    <mergeCell ref="B77:B79"/>
    <mergeCell ref="C132:C133"/>
    <mergeCell ref="E111:F111"/>
    <mergeCell ref="E143:E144"/>
    <mergeCell ref="G84:G85"/>
    <mergeCell ref="E136:F136"/>
    <mergeCell ref="G93:G94"/>
    <mergeCell ref="E132:E133"/>
    <mergeCell ref="E125:F125"/>
    <mergeCell ref="E88:E90"/>
    <mergeCell ref="E105:E107"/>
    <mergeCell ref="E98:F98"/>
    <mergeCell ref="D143:D144"/>
    <mergeCell ref="G88:G90"/>
    <mergeCell ref="G28:G29"/>
    <mergeCell ref="B31:B32"/>
    <mergeCell ref="C28:C29"/>
    <mergeCell ref="E28:E29"/>
    <mergeCell ref="B28:B29"/>
    <mergeCell ref="E26:E27"/>
    <mergeCell ref="E180:E181"/>
    <mergeCell ref="E182:E183"/>
    <mergeCell ref="B182:B183"/>
    <mergeCell ref="B180:B181"/>
    <mergeCell ref="B178:B179"/>
    <mergeCell ref="C178:C179"/>
    <mergeCell ref="B36:B37"/>
    <mergeCell ref="E36:E37"/>
    <mergeCell ref="E178:E179"/>
    <mergeCell ref="B39:B40"/>
    <mergeCell ref="C42:C43"/>
    <mergeCell ref="B58:B59"/>
    <mergeCell ref="E58:E59"/>
    <mergeCell ref="B160:B161"/>
    <mergeCell ref="B88:B90"/>
    <mergeCell ref="B84:B85"/>
    <mergeCell ref="E54:E55"/>
    <mergeCell ref="E84:E85"/>
    <mergeCell ref="C210:C211"/>
    <mergeCell ref="H213:H214"/>
    <mergeCell ref="B121:B123"/>
    <mergeCell ref="C121:C123"/>
    <mergeCell ref="E121:E123"/>
    <mergeCell ref="B217:B218"/>
    <mergeCell ref="C217:C218"/>
    <mergeCell ref="E217:E218"/>
    <mergeCell ref="H217:H218"/>
    <mergeCell ref="G180:G181"/>
    <mergeCell ref="G182:G183"/>
    <mergeCell ref="G132:G133"/>
    <mergeCell ref="G174:G175"/>
    <mergeCell ref="G176:G177"/>
    <mergeCell ref="G178:G179"/>
    <mergeCell ref="G146:G148"/>
    <mergeCell ref="G158:G159"/>
    <mergeCell ref="G160:G161"/>
    <mergeCell ref="B158:B159"/>
    <mergeCell ref="E146:E148"/>
    <mergeCell ref="C146:C148"/>
    <mergeCell ref="B146:B148"/>
    <mergeCell ref="B176:B177"/>
    <mergeCell ref="B213:B214"/>
  </mergeCells>
  <dataValidations count="1">
    <dataValidation type="custom" allowBlank="1" showInputMessage="1" showErrorMessage="1" sqref="L222:O223 L167:O168 L186:O187 L151:O152 L98:O99 L66:O67 L136:O137 L125:O126 L111:O112 L198:O199 K237:O238 L231:O233">
      <formula1>" "</formula1>
    </dataValidation>
  </dataValidations>
  <pageMargins left="0.7" right="0.7" top="0.75" bottom="0.75" header="0.3" footer="0.3"/>
  <pageSetup scale="64" orientation="landscape" verticalDpi="0" r:id="rId1"/>
  <rowBreaks count="4" manualBreakCount="4">
    <brk id="35" max="16383" man="1"/>
    <brk id="70" max="16383" man="1"/>
    <brk id="140" max="16383" man="1"/>
    <brk id="1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P60"/>
  <sheetViews>
    <sheetView showGridLines="0" tabSelected="1" workbookViewId="0">
      <pane ySplit="2" topLeftCell="A21" activePane="bottomLeft" state="frozen"/>
      <selection pane="bottomLeft" activeCell="J33" sqref="J33"/>
    </sheetView>
  </sheetViews>
  <sheetFormatPr defaultColWidth="0" defaultRowHeight="14.25" zeroHeight="1"/>
  <cols>
    <col min="1" max="1" width="2.85546875" style="102" customWidth="1"/>
    <col min="2" max="2" width="6.42578125" style="102" customWidth="1"/>
    <col min="3" max="3" width="13.5703125" style="102" customWidth="1"/>
    <col min="4" max="6" width="15.5703125" style="106" bestFit="1" customWidth="1"/>
    <col min="7" max="7" width="2.85546875" style="102" customWidth="1"/>
    <col min="8" max="8" width="6.140625" style="102" customWidth="1"/>
    <col min="9" max="9" width="13.7109375" style="102" customWidth="1"/>
    <col min="10" max="10" width="15.5703125" style="106" bestFit="1" customWidth="1"/>
    <col min="11" max="12" width="16.7109375" style="106" bestFit="1" customWidth="1"/>
    <col min="13" max="13" width="2.85546875" style="102" customWidth="1"/>
    <col min="14" max="14" width="10" style="102" hidden="1" customWidth="1"/>
    <col min="15" max="93" width="0" style="102" hidden="1" customWidth="1"/>
    <col min="94" max="94" width="10" style="102" hidden="1" customWidth="1"/>
    <col min="95" max="16384" width="9.140625" style="102" hidden="1"/>
  </cols>
  <sheetData>
    <row r="1" spans="2:18" ht="15" thickBot="1"/>
    <row r="2" spans="2:18" s="103" customFormat="1" ht="28.5" customHeight="1" thickBot="1">
      <c r="B2" s="405" t="s">
        <v>791</v>
      </c>
      <c r="C2" s="406"/>
      <c r="D2" s="406"/>
      <c r="E2" s="406"/>
      <c r="F2" s="406"/>
      <c r="G2" s="406"/>
      <c r="H2" s="406"/>
      <c r="I2" s="406"/>
      <c r="J2" s="406"/>
      <c r="K2" s="406"/>
      <c r="L2" s="407"/>
      <c r="M2" s="102"/>
      <c r="N2" s="100"/>
      <c r="O2" s="100"/>
      <c r="P2" s="100"/>
      <c r="Q2" s="100"/>
      <c r="R2" s="101"/>
    </row>
    <row r="3" spans="2:18" ht="15" thickBot="1">
      <c r="B3" s="104"/>
      <c r="C3" s="104"/>
      <c r="D3" s="107"/>
      <c r="E3" s="107"/>
      <c r="F3" s="107"/>
      <c r="H3" s="104"/>
      <c r="I3" s="104"/>
      <c r="J3" s="107"/>
      <c r="K3" s="107"/>
      <c r="L3" s="107"/>
    </row>
    <row r="4" spans="2:18" ht="24.75" customHeight="1" thickBot="1">
      <c r="B4" s="391" t="s">
        <v>16</v>
      </c>
      <c r="C4" s="392"/>
      <c r="D4" s="392"/>
      <c r="E4" s="392"/>
      <c r="F4" s="393"/>
      <c r="H4" s="396" t="s">
        <v>628</v>
      </c>
      <c r="I4" s="397"/>
      <c r="J4" s="397"/>
      <c r="K4" s="397"/>
      <c r="L4" s="398"/>
    </row>
    <row r="5" spans="2:18" ht="7.5" customHeight="1" thickBot="1">
      <c r="B5" s="104"/>
      <c r="C5" s="104"/>
      <c r="D5" s="107"/>
      <c r="E5" s="107"/>
      <c r="F5" s="107"/>
      <c r="H5" s="104"/>
      <c r="I5" s="104"/>
      <c r="J5" s="107"/>
      <c r="K5" s="107"/>
      <c r="L5" s="107"/>
    </row>
    <row r="6" spans="2:18" ht="26.25" thickBot="1">
      <c r="B6" s="141" t="s">
        <v>294</v>
      </c>
      <c r="C6" s="57" t="s">
        <v>296</v>
      </c>
      <c r="D6" s="58" t="s">
        <v>2</v>
      </c>
      <c r="E6" s="59" t="s">
        <v>532</v>
      </c>
      <c r="F6" s="58" t="s">
        <v>4</v>
      </c>
      <c r="H6" s="142" t="s">
        <v>294</v>
      </c>
      <c r="I6" s="60" t="s">
        <v>296</v>
      </c>
      <c r="J6" s="61" t="s">
        <v>2</v>
      </c>
      <c r="K6" s="62" t="s">
        <v>530</v>
      </c>
      <c r="L6" s="61" t="s">
        <v>4</v>
      </c>
    </row>
    <row r="7" spans="2:18" s="103" customFormat="1">
      <c r="B7" s="411" t="s">
        <v>531</v>
      </c>
      <c r="C7" s="412"/>
      <c r="D7" s="408" t="s">
        <v>634</v>
      </c>
      <c r="E7" s="409"/>
      <c r="F7" s="410"/>
      <c r="H7" s="411" t="s">
        <v>531</v>
      </c>
      <c r="I7" s="412"/>
      <c r="J7" s="408" t="s">
        <v>634</v>
      </c>
      <c r="K7" s="409"/>
      <c r="L7" s="410"/>
    </row>
    <row r="8" spans="2:18">
      <c r="B8" s="136" t="s">
        <v>716</v>
      </c>
      <c r="C8" s="110" t="s">
        <v>390</v>
      </c>
      <c r="D8" s="44">
        <v>106499151.26027396</v>
      </c>
      <c r="E8" s="44">
        <v>144644446.60958904</v>
      </c>
      <c r="F8" s="137">
        <f>SUM(D8:E8)</f>
        <v>251143597.869863</v>
      </c>
      <c r="H8" s="143" t="s">
        <v>716</v>
      </c>
      <c r="I8" s="110" t="s">
        <v>390</v>
      </c>
      <c r="J8" s="44">
        <v>145755900</v>
      </c>
      <c r="K8" s="44">
        <v>264181222</v>
      </c>
      <c r="L8" s="137">
        <f>SUM(J8:K8)</f>
        <v>409937122</v>
      </c>
    </row>
    <row r="9" spans="2:18">
      <c r="B9" s="198"/>
      <c r="C9" s="199"/>
      <c r="D9" s="199"/>
      <c r="E9" s="199"/>
      <c r="F9" s="200"/>
      <c r="H9" s="201"/>
      <c r="I9" s="202"/>
      <c r="J9" s="202"/>
      <c r="K9" s="202"/>
      <c r="L9" s="203"/>
    </row>
    <row r="10" spans="2:18">
      <c r="B10" s="136" t="s">
        <v>717</v>
      </c>
      <c r="C10" s="108" t="s">
        <v>486</v>
      </c>
      <c r="D10" s="109">
        <v>3545230.6027397253</v>
      </c>
      <c r="E10" s="109">
        <v>26033923.965753425</v>
      </c>
      <c r="F10" s="137">
        <f>SUM(D10:E10)</f>
        <v>29579154.56849315</v>
      </c>
      <c r="H10" s="138" t="s">
        <v>717</v>
      </c>
      <c r="I10" s="108" t="s">
        <v>389</v>
      </c>
      <c r="J10" s="111">
        <v>666998834.91296315</v>
      </c>
      <c r="K10" s="111">
        <v>549571360.79779315</v>
      </c>
      <c r="L10" s="144">
        <f>SUM(J10:K10)</f>
        <v>1216570195.7107563</v>
      </c>
    </row>
    <row r="11" spans="2:18">
      <c r="B11" s="198"/>
      <c r="C11" s="199"/>
      <c r="D11" s="199"/>
      <c r="E11" s="199"/>
      <c r="F11" s="200"/>
      <c r="H11" s="201"/>
      <c r="I11" s="202"/>
      <c r="J11" s="202"/>
      <c r="K11" s="202"/>
      <c r="L11" s="203"/>
    </row>
    <row r="12" spans="2:18">
      <c r="B12" s="136" t="s">
        <v>718</v>
      </c>
      <c r="C12" s="108" t="s">
        <v>389</v>
      </c>
      <c r="D12" s="109">
        <v>5698975.2465753444</v>
      </c>
      <c r="E12" s="109">
        <v>27721092.657534249</v>
      </c>
      <c r="F12" s="137">
        <f>SUM(D12:E12)</f>
        <v>33420067.904109593</v>
      </c>
      <c r="H12" s="138" t="s">
        <v>718</v>
      </c>
      <c r="I12" s="108" t="s">
        <v>487</v>
      </c>
      <c r="J12" s="111">
        <v>2545719286.7834768</v>
      </c>
      <c r="K12" s="111">
        <v>2336599219.5642166</v>
      </c>
      <c r="L12" s="144">
        <f>SUM(J12:K12)</f>
        <v>4882318506.3476934</v>
      </c>
    </row>
    <row r="13" spans="2:18">
      <c r="B13" s="198"/>
      <c r="C13" s="199"/>
      <c r="D13" s="199"/>
      <c r="E13" s="199"/>
      <c r="F13" s="200"/>
      <c r="H13" s="201"/>
      <c r="I13" s="202"/>
      <c r="J13" s="202"/>
      <c r="K13" s="202"/>
      <c r="L13" s="203"/>
    </row>
    <row r="14" spans="2:18">
      <c r="B14" s="136" t="s">
        <v>764</v>
      </c>
      <c r="C14" s="108" t="s">
        <v>438</v>
      </c>
      <c r="D14" s="109">
        <v>183740.87671232875</v>
      </c>
      <c r="E14" s="109">
        <v>746649</v>
      </c>
      <c r="F14" s="137">
        <f>SUM(D14:E14)</f>
        <v>930389.87671232875</v>
      </c>
      <c r="H14" s="138" t="s">
        <v>764</v>
      </c>
      <c r="I14" s="108" t="s">
        <v>362</v>
      </c>
      <c r="J14" s="111">
        <v>0</v>
      </c>
      <c r="K14" s="111">
        <v>0</v>
      </c>
      <c r="L14" s="144">
        <f>SUM(J14:K14)</f>
        <v>0</v>
      </c>
    </row>
    <row r="15" spans="2:18">
      <c r="B15" s="198"/>
      <c r="C15" s="199"/>
      <c r="D15" s="199"/>
      <c r="E15" s="199"/>
      <c r="F15" s="200"/>
      <c r="H15" s="201"/>
      <c r="I15" s="202"/>
      <c r="J15" s="202"/>
      <c r="K15" s="202"/>
      <c r="L15" s="203"/>
    </row>
    <row r="16" spans="2:18">
      <c r="B16" s="136" t="s">
        <v>771</v>
      </c>
      <c r="C16" s="108" t="s">
        <v>359</v>
      </c>
      <c r="D16" s="109">
        <v>46690278.534246571</v>
      </c>
      <c r="E16" s="109">
        <v>83751947.85958904</v>
      </c>
      <c r="F16" s="137">
        <f>SUM(D16:E16)</f>
        <v>130442226.3938356</v>
      </c>
      <c r="H16" s="138" t="s">
        <v>771</v>
      </c>
      <c r="I16" s="108" t="s">
        <v>392</v>
      </c>
      <c r="J16" s="111">
        <v>1083883216.2373915</v>
      </c>
      <c r="K16" s="111">
        <v>1409086040.7704768</v>
      </c>
      <c r="L16" s="144">
        <f>SUM(J16:K16)</f>
        <v>2492969257.0078683</v>
      </c>
    </row>
    <row r="17" spans="2:12">
      <c r="B17" s="198"/>
      <c r="C17" s="199"/>
      <c r="D17" s="199"/>
      <c r="E17" s="199"/>
      <c r="F17" s="200"/>
      <c r="H17" s="201"/>
      <c r="I17" s="202"/>
      <c r="J17" s="202"/>
      <c r="K17" s="202"/>
      <c r="L17" s="203"/>
    </row>
    <row r="18" spans="2:12">
      <c r="B18" s="136" t="s">
        <v>777</v>
      </c>
      <c r="C18" s="108" t="s">
        <v>487</v>
      </c>
      <c r="D18" s="109">
        <v>153895338.3510274</v>
      </c>
      <c r="E18" s="109">
        <v>136431630.8458904</v>
      </c>
      <c r="F18" s="137">
        <f>SUM(D18:E18)</f>
        <v>290326969.19691777</v>
      </c>
      <c r="H18" s="138" t="s">
        <v>777</v>
      </c>
      <c r="I18" s="108" t="s">
        <v>352</v>
      </c>
      <c r="J18" s="111">
        <v>514030219.43789035</v>
      </c>
      <c r="K18" s="111">
        <v>402318639.20386159</v>
      </c>
      <c r="L18" s="144">
        <f>SUM(J18:K18)</f>
        <v>916348858.641752</v>
      </c>
    </row>
    <row r="19" spans="2:12">
      <c r="B19" s="198"/>
      <c r="C19" s="199"/>
      <c r="D19" s="199"/>
      <c r="E19" s="199"/>
      <c r="F19" s="200"/>
      <c r="H19" s="201"/>
      <c r="I19" s="202"/>
      <c r="J19" s="202"/>
      <c r="K19" s="202"/>
      <c r="L19" s="203"/>
    </row>
    <row r="20" spans="2:12">
      <c r="B20" s="136" t="s">
        <v>778</v>
      </c>
      <c r="C20" s="108" t="s">
        <v>366</v>
      </c>
      <c r="D20" s="109">
        <v>84548344.00000003</v>
      </c>
      <c r="E20" s="109">
        <v>535950377.98630136</v>
      </c>
      <c r="F20" s="137">
        <f>SUM(D20:E20)</f>
        <v>620498721.98630142</v>
      </c>
      <c r="H20" s="138" t="s">
        <v>778</v>
      </c>
      <c r="I20" s="108" t="s">
        <v>391</v>
      </c>
      <c r="J20" s="111">
        <v>290400000</v>
      </c>
      <c r="K20" s="111">
        <v>431549740.7945205</v>
      </c>
      <c r="L20" s="144">
        <f>SUM(J20:K20)</f>
        <v>721949740.7945205</v>
      </c>
    </row>
    <row r="21" spans="2:12">
      <c r="B21" s="198"/>
      <c r="C21" s="199"/>
      <c r="D21" s="199"/>
      <c r="E21" s="199"/>
      <c r="F21" s="200"/>
      <c r="H21" s="201"/>
      <c r="I21" s="202"/>
      <c r="J21" s="202"/>
      <c r="K21" s="202"/>
      <c r="L21" s="203"/>
    </row>
    <row r="22" spans="2:12" ht="15" thickBot="1">
      <c r="B22" s="153" t="s">
        <v>779</v>
      </c>
      <c r="C22" s="245" t="s">
        <v>352</v>
      </c>
      <c r="D22" s="46">
        <v>32859392.089041092</v>
      </c>
      <c r="E22" s="46">
        <v>70142401.301369876</v>
      </c>
      <c r="F22" s="140">
        <f>SUM(D22:E22)</f>
        <v>103001793.39041096</v>
      </c>
      <c r="H22" s="145" t="s">
        <v>531</v>
      </c>
      <c r="I22" s="245" t="s">
        <v>531</v>
      </c>
      <c r="J22" s="116" t="s">
        <v>531</v>
      </c>
      <c r="K22" s="116" t="s">
        <v>531</v>
      </c>
      <c r="L22" s="246" t="s">
        <v>531</v>
      </c>
    </row>
    <row r="23" spans="2:12" ht="7.5" customHeight="1" thickBot="1">
      <c r="B23" s="104"/>
      <c r="C23" s="104"/>
      <c r="D23" s="107"/>
      <c r="E23" s="107"/>
      <c r="F23" s="107"/>
      <c r="H23" s="104"/>
      <c r="I23" s="104"/>
      <c r="J23" s="107"/>
      <c r="K23" s="107"/>
      <c r="L23" s="107"/>
    </row>
    <row r="24" spans="2:12" s="114" customFormat="1" ht="25.5" customHeight="1" thickBot="1">
      <c r="B24" s="394" t="s">
        <v>4</v>
      </c>
      <c r="C24" s="395"/>
      <c r="D24" s="98">
        <f>SUM(D8:D23)</f>
        <v>433920450.96061647</v>
      </c>
      <c r="E24" s="98">
        <f>SUM(E8:E23)</f>
        <v>1025422470.2260275</v>
      </c>
      <c r="F24" s="98">
        <f>SUM(F8:F23)</f>
        <v>1459342921.1866438</v>
      </c>
      <c r="H24" s="396" t="s">
        <v>4</v>
      </c>
      <c r="I24" s="398"/>
      <c r="J24" s="99">
        <f>SUM(J8:J23)</f>
        <v>5246787457.3717213</v>
      </c>
      <c r="K24" s="99">
        <f>SUM(K8:K23)</f>
        <v>5393306223.130868</v>
      </c>
      <c r="L24" s="99">
        <f>SUM(L8:L23)</f>
        <v>10640093680.502592</v>
      </c>
    </row>
    <row r="25" spans="2:12"/>
    <row r="26" spans="2:12" ht="15" thickBot="1"/>
    <row r="27" spans="2:12" ht="23.25" customHeight="1" thickBot="1">
      <c r="B27" s="386" t="s">
        <v>629</v>
      </c>
      <c r="C27" s="399"/>
      <c r="D27" s="399"/>
      <c r="E27" s="399"/>
      <c r="F27" s="387"/>
      <c r="H27" s="388" t="s">
        <v>630</v>
      </c>
      <c r="I27" s="389"/>
      <c r="J27" s="389"/>
      <c r="K27" s="389"/>
      <c r="L27" s="390"/>
    </row>
    <row r="28" spans="2:12" ht="7.5" customHeight="1" thickBot="1">
      <c r="B28" s="104"/>
      <c r="C28" s="104"/>
      <c r="D28" s="107"/>
      <c r="E28" s="107"/>
      <c r="F28" s="107"/>
      <c r="H28" s="104"/>
      <c r="I28" s="104"/>
      <c r="J28" s="107"/>
      <c r="K28" s="107"/>
      <c r="L28" s="107"/>
    </row>
    <row r="29" spans="2:12" ht="26.25" thickBot="1">
      <c r="B29" s="151" t="s">
        <v>294</v>
      </c>
      <c r="C29" s="63" t="s">
        <v>296</v>
      </c>
      <c r="D29" s="64" t="s">
        <v>2</v>
      </c>
      <c r="E29" s="65" t="s">
        <v>530</v>
      </c>
      <c r="F29" s="64" t="s">
        <v>4</v>
      </c>
      <c r="H29" s="150" t="s">
        <v>294</v>
      </c>
      <c r="I29" s="66" t="s">
        <v>296</v>
      </c>
      <c r="J29" s="67" t="s">
        <v>2</v>
      </c>
      <c r="K29" s="68" t="s">
        <v>532</v>
      </c>
      <c r="L29" s="67" t="s">
        <v>4</v>
      </c>
    </row>
    <row r="30" spans="2:12">
      <c r="B30" s="400" t="s">
        <v>531</v>
      </c>
      <c r="C30" s="401"/>
      <c r="D30" s="402" t="s">
        <v>634</v>
      </c>
      <c r="E30" s="403"/>
      <c r="F30" s="404"/>
      <c r="H30" s="400" t="s">
        <v>531</v>
      </c>
      <c r="I30" s="401"/>
      <c r="J30" s="402" t="s">
        <v>634</v>
      </c>
      <c r="K30" s="403"/>
      <c r="L30" s="404"/>
    </row>
    <row r="31" spans="2:12">
      <c r="B31" s="143" t="s">
        <v>716</v>
      </c>
      <c r="C31" s="110" t="s">
        <v>487</v>
      </c>
      <c r="D31" s="44">
        <v>565863421.91032887</v>
      </c>
      <c r="E31" s="44">
        <v>428761121.48283565</v>
      </c>
      <c r="F31" s="137">
        <f>SUM(D31:E31)</f>
        <v>994624543.39316452</v>
      </c>
      <c r="H31" s="143" t="s">
        <v>716</v>
      </c>
      <c r="I31" s="110" t="s">
        <v>487</v>
      </c>
      <c r="J31" s="44">
        <v>2738573462.1936445</v>
      </c>
      <c r="K31" s="44">
        <v>5581745633.5407028</v>
      </c>
      <c r="L31" s="137">
        <f>SUM(J31:K31)</f>
        <v>8320319095.7343473</v>
      </c>
    </row>
    <row r="32" spans="2:12">
      <c r="B32" s="204"/>
      <c r="C32" s="205"/>
      <c r="D32" s="205"/>
      <c r="E32" s="205"/>
      <c r="F32" s="206"/>
      <c r="H32" s="207"/>
      <c r="I32" s="208"/>
      <c r="J32" s="208"/>
      <c r="K32" s="208"/>
      <c r="L32" s="209"/>
    </row>
    <row r="33" spans="2:12">
      <c r="B33" s="143" t="s">
        <v>717</v>
      </c>
      <c r="C33" s="112" t="s">
        <v>352</v>
      </c>
      <c r="D33" s="111">
        <v>0</v>
      </c>
      <c r="E33" s="111">
        <v>0</v>
      </c>
      <c r="F33" s="147">
        <f>SUM(D33:E33)</f>
        <v>0</v>
      </c>
      <c r="H33" s="146" t="s">
        <v>717</v>
      </c>
      <c r="I33" s="112" t="s">
        <v>352</v>
      </c>
      <c r="J33" s="111">
        <v>851048812.15342462</v>
      </c>
      <c r="K33" s="111">
        <v>3821621770.9135561</v>
      </c>
      <c r="L33" s="147">
        <f>SUM(J33:K33)</f>
        <v>4672670583.0669804</v>
      </c>
    </row>
    <row r="34" spans="2:12">
      <c r="B34" s="204"/>
      <c r="C34" s="205"/>
      <c r="D34" s="205"/>
      <c r="E34" s="205"/>
      <c r="F34" s="206"/>
      <c r="H34" s="207"/>
      <c r="I34" s="208"/>
      <c r="J34" s="208"/>
      <c r="K34" s="208"/>
      <c r="L34" s="209"/>
    </row>
    <row r="35" spans="2:12">
      <c r="B35" s="143" t="s">
        <v>718</v>
      </c>
      <c r="C35" s="112" t="s">
        <v>389</v>
      </c>
      <c r="D35" s="111">
        <v>442591422.52266449</v>
      </c>
      <c r="E35" s="111">
        <v>74229954.142465755</v>
      </c>
      <c r="F35" s="147">
        <f>SUM(D35:E35)</f>
        <v>516821376.66513026</v>
      </c>
      <c r="H35" s="146" t="s">
        <v>718</v>
      </c>
      <c r="I35" s="112" t="s">
        <v>359</v>
      </c>
      <c r="J35" s="111">
        <v>77450999.999999985</v>
      </c>
      <c r="K35" s="111">
        <v>754268948.86301363</v>
      </c>
      <c r="L35" s="147">
        <f>SUM(J35:K35)</f>
        <v>831719948.86301363</v>
      </c>
    </row>
    <row r="36" spans="2:12">
      <c r="B36" s="204"/>
      <c r="C36" s="205"/>
      <c r="D36" s="205"/>
      <c r="E36" s="205"/>
      <c r="F36" s="206"/>
      <c r="H36" s="207"/>
      <c r="I36" s="208"/>
      <c r="J36" s="208"/>
      <c r="K36" s="208"/>
      <c r="L36" s="209"/>
    </row>
    <row r="37" spans="2:12">
      <c r="B37" s="143" t="s">
        <v>764</v>
      </c>
      <c r="C37" s="112" t="s">
        <v>392</v>
      </c>
      <c r="D37" s="111">
        <v>496289296.84920382</v>
      </c>
      <c r="E37" s="111">
        <v>595816700.35207868</v>
      </c>
      <c r="F37" s="147">
        <f>SUM(D37:E37)</f>
        <v>1092105997.2012825</v>
      </c>
      <c r="H37" s="138" t="s">
        <v>764</v>
      </c>
      <c r="I37" s="112" t="s">
        <v>362</v>
      </c>
      <c r="J37" s="111">
        <v>56783048.972602673</v>
      </c>
      <c r="K37" s="111">
        <v>239937023.02739727</v>
      </c>
      <c r="L37" s="147">
        <f>SUM(J37:K37)</f>
        <v>296720071.99999994</v>
      </c>
    </row>
    <row r="38" spans="2:12">
      <c r="B38" s="204"/>
      <c r="C38" s="205"/>
      <c r="D38" s="205"/>
      <c r="E38" s="205"/>
      <c r="F38" s="206"/>
      <c r="H38" s="207"/>
      <c r="I38" s="208"/>
      <c r="J38" s="208"/>
      <c r="K38" s="208"/>
      <c r="L38" s="209"/>
    </row>
    <row r="39" spans="2:12">
      <c r="B39" s="143" t="s">
        <v>531</v>
      </c>
      <c r="C39" s="105" t="s">
        <v>531</v>
      </c>
      <c r="D39" s="117" t="s">
        <v>531</v>
      </c>
      <c r="E39" s="117" t="s">
        <v>531</v>
      </c>
      <c r="F39" s="152" t="s">
        <v>531</v>
      </c>
      <c r="H39" s="138" t="s">
        <v>771</v>
      </c>
      <c r="I39" s="112" t="s">
        <v>366</v>
      </c>
      <c r="J39" s="111">
        <v>7589344.0000000037</v>
      </c>
      <c r="K39" s="111">
        <v>15579819.94520548</v>
      </c>
      <c r="L39" s="147">
        <f>SUM(J39:K39)</f>
        <v>23169163.945205484</v>
      </c>
    </row>
    <row r="40" spans="2:12">
      <c r="B40" s="204"/>
      <c r="C40" s="205"/>
      <c r="D40" s="205"/>
      <c r="E40" s="205"/>
      <c r="F40" s="206"/>
      <c r="H40" s="207"/>
      <c r="I40" s="208"/>
      <c r="J40" s="208"/>
      <c r="K40" s="208"/>
      <c r="L40" s="209"/>
    </row>
    <row r="41" spans="2:12">
      <c r="B41" s="143" t="s">
        <v>531</v>
      </c>
      <c r="C41" s="105" t="s">
        <v>531</v>
      </c>
      <c r="D41" s="117" t="s">
        <v>531</v>
      </c>
      <c r="E41" s="117" t="s">
        <v>531</v>
      </c>
      <c r="F41" s="152" t="s">
        <v>531</v>
      </c>
      <c r="H41" s="138" t="s">
        <v>777</v>
      </c>
      <c r="I41" s="112" t="s">
        <v>390</v>
      </c>
      <c r="J41" s="111">
        <v>230818335.22965622</v>
      </c>
      <c r="K41" s="111">
        <v>322727057.67534244</v>
      </c>
      <c r="L41" s="147">
        <f>SUM(J41:K41)</f>
        <v>553545392.90499866</v>
      </c>
    </row>
    <row r="42" spans="2:12">
      <c r="B42" s="204"/>
      <c r="C42" s="205"/>
      <c r="D42" s="205"/>
      <c r="E42" s="205"/>
      <c r="F42" s="206"/>
      <c r="H42" s="207"/>
      <c r="I42" s="208"/>
      <c r="J42" s="208"/>
      <c r="K42" s="208"/>
      <c r="L42" s="209"/>
    </row>
    <row r="43" spans="2:12">
      <c r="B43" s="143" t="s">
        <v>531</v>
      </c>
      <c r="C43" s="105" t="s">
        <v>531</v>
      </c>
      <c r="D43" s="117" t="s">
        <v>531</v>
      </c>
      <c r="E43" s="117" t="s">
        <v>531</v>
      </c>
      <c r="F43" s="152" t="s">
        <v>531</v>
      </c>
      <c r="H43" s="138" t="s">
        <v>778</v>
      </c>
      <c r="I43" s="112" t="s">
        <v>486</v>
      </c>
      <c r="J43" s="111">
        <v>313412030.05479449</v>
      </c>
      <c r="K43" s="111">
        <v>1483676662.3676713</v>
      </c>
      <c r="L43" s="147">
        <f>SUM(J43:K43)</f>
        <v>1797088692.4224658</v>
      </c>
    </row>
    <row r="44" spans="2:12">
      <c r="B44" s="204"/>
      <c r="C44" s="205"/>
      <c r="D44" s="205"/>
      <c r="E44" s="205"/>
      <c r="F44" s="206"/>
      <c r="H44" s="207"/>
      <c r="I44" s="208"/>
      <c r="J44" s="208"/>
      <c r="K44" s="208"/>
      <c r="L44" s="209"/>
    </row>
    <row r="45" spans="2:12">
      <c r="B45" s="143" t="s">
        <v>531</v>
      </c>
      <c r="C45" s="105" t="s">
        <v>531</v>
      </c>
      <c r="D45" s="117" t="s">
        <v>531</v>
      </c>
      <c r="E45" s="117" t="s">
        <v>531</v>
      </c>
      <c r="F45" s="152" t="s">
        <v>531</v>
      </c>
      <c r="H45" s="138" t="s">
        <v>779</v>
      </c>
      <c r="I45" s="112" t="s">
        <v>392</v>
      </c>
      <c r="J45" s="111">
        <v>483244190.60273975</v>
      </c>
      <c r="K45" s="111">
        <v>822102035.78460264</v>
      </c>
      <c r="L45" s="147">
        <f>SUM(J45:K45)</f>
        <v>1305346226.3873425</v>
      </c>
    </row>
    <row r="46" spans="2:12">
      <c r="B46" s="204"/>
      <c r="C46" s="205"/>
      <c r="D46" s="205"/>
      <c r="E46" s="205"/>
      <c r="F46" s="206"/>
      <c r="H46" s="207"/>
      <c r="I46" s="208"/>
      <c r="J46" s="208"/>
      <c r="K46" s="208"/>
      <c r="L46" s="209"/>
    </row>
    <row r="47" spans="2:12">
      <c r="B47" s="143" t="s">
        <v>531</v>
      </c>
      <c r="C47" s="105" t="s">
        <v>531</v>
      </c>
      <c r="D47" s="117" t="s">
        <v>531</v>
      </c>
      <c r="E47" s="117" t="s">
        <v>531</v>
      </c>
      <c r="F47" s="152" t="s">
        <v>531</v>
      </c>
      <c r="H47" s="138" t="s">
        <v>780</v>
      </c>
      <c r="I47" s="112" t="s">
        <v>384</v>
      </c>
      <c r="J47" s="111">
        <v>219452000</v>
      </c>
      <c r="K47" s="111">
        <v>898668744.58082187</v>
      </c>
      <c r="L47" s="147">
        <f>SUM(J47:K47)</f>
        <v>1118120744.580822</v>
      </c>
    </row>
    <row r="48" spans="2:12">
      <c r="B48" s="204"/>
      <c r="C48" s="205"/>
      <c r="D48" s="205"/>
      <c r="E48" s="205"/>
      <c r="F48" s="206"/>
      <c r="H48" s="207"/>
      <c r="I48" s="208"/>
      <c r="J48" s="208"/>
      <c r="K48" s="208"/>
      <c r="L48" s="209"/>
    </row>
    <row r="49" spans="2:12">
      <c r="B49" s="143" t="s">
        <v>531</v>
      </c>
      <c r="C49" s="105" t="s">
        <v>531</v>
      </c>
      <c r="D49" s="117" t="s">
        <v>531</v>
      </c>
      <c r="E49" s="117" t="s">
        <v>531</v>
      </c>
      <c r="F49" s="152" t="s">
        <v>531</v>
      </c>
      <c r="H49" s="138" t="s">
        <v>626</v>
      </c>
      <c r="I49" s="112" t="s">
        <v>389</v>
      </c>
      <c r="J49" s="111">
        <v>213667516.90352061</v>
      </c>
      <c r="K49" s="111">
        <v>599513468.38330543</v>
      </c>
      <c r="L49" s="137">
        <f>SUM(J49:K49)</f>
        <v>813180985.28682601</v>
      </c>
    </row>
    <row r="50" spans="2:12">
      <c r="B50" s="204"/>
      <c r="C50" s="205"/>
      <c r="D50" s="205"/>
      <c r="E50" s="205"/>
      <c r="F50" s="206"/>
      <c r="H50" s="207"/>
      <c r="I50" s="208"/>
      <c r="J50" s="208"/>
      <c r="K50" s="208"/>
      <c r="L50" s="209"/>
    </row>
    <row r="51" spans="2:12" ht="15" thickBot="1">
      <c r="B51" s="153" t="s">
        <v>531</v>
      </c>
      <c r="C51" s="154" t="s">
        <v>531</v>
      </c>
      <c r="D51" s="155" t="s">
        <v>531</v>
      </c>
      <c r="E51" s="155" t="s">
        <v>531</v>
      </c>
      <c r="F51" s="156" t="s">
        <v>531</v>
      </c>
      <c r="H51" s="139" t="s">
        <v>627</v>
      </c>
      <c r="I51" s="148" t="s">
        <v>391</v>
      </c>
      <c r="J51" s="149">
        <v>37639999.999999844</v>
      </c>
      <c r="K51" s="149">
        <v>39831434.424657531</v>
      </c>
      <c r="L51" s="140">
        <f>SUM(J51:K51)</f>
        <v>77471434.424657375</v>
      </c>
    </row>
    <row r="52" spans="2:12" ht="7.5" customHeight="1" thickBot="1">
      <c r="B52" s="104"/>
      <c r="C52" s="104"/>
      <c r="D52" s="107"/>
      <c r="E52" s="107"/>
      <c r="F52" s="107"/>
      <c r="H52" s="104"/>
      <c r="I52" s="104"/>
      <c r="J52" s="107"/>
      <c r="K52" s="107"/>
      <c r="L52" s="107"/>
    </row>
    <row r="53" spans="2:12" s="114" customFormat="1" ht="24.75" customHeight="1" thickBot="1">
      <c r="B53" s="386" t="s">
        <v>4</v>
      </c>
      <c r="C53" s="387"/>
      <c r="D53" s="113">
        <f>SUM(D31:D52)</f>
        <v>1504744141.2821972</v>
      </c>
      <c r="E53" s="113">
        <f>SUM(E31:E52)</f>
        <v>1098807775.97738</v>
      </c>
      <c r="F53" s="113">
        <f>SUM(F31:F52)</f>
        <v>2603551917.2595773</v>
      </c>
      <c r="H53" s="388" t="s">
        <v>4</v>
      </c>
      <c r="I53" s="390"/>
      <c r="J53" s="115">
        <f>SUM(J31:J52)</f>
        <v>5229679740.110383</v>
      </c>
      <c r="K53" s="115">
        <f>SUM(K31:K52)</f>
        <v>14579672599.506277</v>
      </c>
      <c r="L53" s="115">
        <f>SUM(L31:L52)</f>
        <v>19809352339.616661</v>
      </c>
    </row>
    <row r="54" spans="2:12"/>
    <row r="55" spans="2:12"/>
    <row r="56" spans="2:12"/>
    <row r="57" spans="2:12"/>
    <row r="58" spans="2:12"/>
    <row r="59" spans="2:12"/>
    <row r="60" spans="2:12"/>
  </sheetData>
  <mergeCells count="17">
    <mergeCell ref="B2:L2"/>
    <mergeCell ref="D7:F7"/>
    <mergeCell ref="B7:C7"/>
    <mergeCell ref="H7:I7"/>
    <mergeCell ref="J7:L7"/>
    <mergeCell ref="B53:C53"/>
    <mergeCell ref="H27:L27"/>
    <mergeCell ref="H53:I53"/>
    <mergeCell ref="B4:F4"/>
    <mergeCell ref="B24:C24"/>
    <mergeCell ref="H4:L4"/>
    <mergeCell ref="H24:I24"/>
    <mergeCell ref="B27:F27"/>
    <mergeCell ref="H30:I30"/>
    <mergeCell ref="J30:L30"/>
    <mergeCell ref="B30:C30"/>
    <mergeCell ref="D30:F30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0"/>
  <dimension ref="A1:WVQ28"/>
  <sheetViews>
    <sheetView showGridLines="0" workbookViewId="0">
      <selection activeCell="E13" sqref="E13"/>
    </sheetView>
  </sheetViews>
  <sheetFormatPr defaultColWidth="0" defaultRowHeight="12.75" zeroHeight="1"/>
  <cols>
    <col min="1" max="1" width="3.5703125" style="37" customWidth="1"/>
    <col min="2" max="2" width="2.85546875" style="37" customWidth="1"/>
    <col min="3" max="3" width="5.28515625" style="37" customWidth="1"/>
    <col min="4" max="4" width="21.28515625" style="40" customWidth="1"/>
    <col min="5" max="5" width="20.5703125" style="43" customWidth="1"/>
    <col min="6" max="6" width="20.7109375" style="43" customWidth="1"/>
    <col min="7" max="8" width="21.5703125" style="43" customWidth="1"/>
    <col min="9" max="9" width="2.85546875" style="37" customWidth="1"/>
    <col min="10" max="10" width="3.5703125" style="37" customWidth="1"/>
    <col min="11" max="258" width="9.140625" style="37" hidden="1"/>
    <col min="259" max="259" width="0.7109375" style="37" hidden="1"/>
    <col min="260" max="260" width="5.28515625" style="37" hidden="1"/>
    <col min="261" max="261" width="21.28515625" style="37" hidden="1"/>
    <col min="262" max="262" width="15.85546875" style="37" hidden="1"/>
    <col min="263" max="263" width="16.28515625" style="37" hidden="1"/>
    <col min="264" max="264" width="15.140625" style="37" hidden="1"/>
    <col min="265" max="265" width="15.5703125" style="37" hidden="1"/>
    <col min="266" max="514" width="9.140625" style="37" hidden="1"/>
    <col min="515" max="515" width="0.7109375" style="37" hidden="1"/>
    <col min="516" max="516" width="5.28515625" style="37" hidden="1"/>
    <col min="517" max="517" width="21.28515625" style="37" hidden="1"/>
    <col min="518" max="518" width="15.85546875" style="37" hidden="1"/>
    <col min="519" max="519" width="16.28515625" style="37" hidden="1"/>
    <col min="520" max="520" width="15.140625" style="37" hidden="1"/>
    <col min="521" max="521" width="15.5703125" style="37" hidden="1"/>
    <col min="522" max="770" width="9.140625" style="37" hidden="1"/>
    <col min="771" max="771" width="0.7109375" style="37" hidden="1"/>
    <col min="772" max="772" width="5.28515625" style="37" hidden="1"/>
    <col min="773" max="773" width="21.28515625" style="37" hidden="1"/>
    <col min="774" max="774" width="15.85546875" style="37" hidden="1"/>
    <col min="775" max="775" width="16.28515625" style="37" hidden="1"/>
    <col min="776" max="776" width="15.140625" style="37" hidden="1"/>
    <col min="777" max="777" width="15.5703125" style="37" hidden="1"/>
    <col min="778" max="1026" width="9.140625" style="37" hidden="1"/>
    <col min="1027" max="1027" width="0.7109375" style="37" hidden="1"/>
    <col min="1028" max="1028" width="5.28515625" style="37" hidden="1"/>
    <col min="1029" max="1029" width="21.28515625" style="37" hidden="1"/>
    <col min="1030" max="1030" width="15.85546875" style="37" hidden="1"/>
    <col min="1031" max="1031" width="16.28515625" style="37" hidden="1"/>
    <col min="1032" max="1032" width="15.140625" style="37" hidden="1"/>
    <col min="1033" max="1033" width="15.5703125" style="37" hidden="1"/>
    <col min="1034" max="1282" width="9.140625" style="37" hidden="1"/>
    <col min="1283" max="1283" width="0.7109375" style="37" hidden="1"/>
    <col min="1284" max="1284" width="5.28515625" style="37" hidden="1"/>
    <col min="1285" max="1285" width="21.28515625" style="37" hidden="1"/>
    <col min="1286" max="1286" width="15.85546875" style="37" hidden="1"/>
    <col min="1287" max="1287" width="16.28515625" style="37" hidden="1"/>
    <col min="1288" max="1288" width="15.140625" style="37" hidden="1"/>
    <col min="1289" max="1289" width="15.5703125" style="37" hidden="1"/>
    <col min="1290" max="1538" width="9.140625" style="37" hidden="1"/>
    <col min="1539" max="1539" width="0.7109375" style="37" hidden="1"/>
    <col min="1540" max="1540" width="5.28515625" style="37" hidden="1"/>
    <col min="1541" max="1541" width="21.28515625" style="37" hidden="1"/>
    <col min="1542" max="1542" width="15.85546875" style="37" hidden="1"/>
    <col min="1543" max="1543" width="16.28515625" style="37" hidden="1"/>
    <col min="1544" max="1544" width="15.140625" style="37" hidden="1"/>
    <col min="1545" max="1545" width="15.5703125" style="37" hidden="1"/>
    <col min="1546" max="1794" width="9.140625" style="37" hidden="1"/>
    <col min="1795" max="1795" width="0.7109375" style="37" hidden="1"/>
    <col min="1796" max="1796" width="5.28515625" style="37" hidden="1"/>
    <col min="1797" max="1797" width="21.28515625" style="37" hidden="1"/>
    <col min="1798" max="1798" width="15.85546875" style="37" hidden="1"/>
    <col min="1799" max="1799" width="16.28515625" style="37" hidden="1"/>
    <col min="1800" max="1800" width="15.140625" style="37" hidden="1"/>
    <col min="1801" max="1801" width="15.5703125" style="37" hidden="1"/>
    <col min="1802" max="2050" width="9.140625" style="37" hidden="1"/>
    <col min="2051" max="2051" width="0.7109375" style="37" hidden="1"/>
    <col min="2052" max="2052" width="5.28515625" style="37" hidden="1"/>
    <col min="2053" max="2053" width="21.28515625" style="37" hidden="1"/>
    <col min="2054" max="2054" width="15.85546875" style="37" hidden="1"/>
    <col min="2055" max="2055" width="16.28515625" style="37" hidden="1"/>
    <col min="2056" max="2056" width="15.140625" style="37" hidden="1"/>
    <col min="2057" max="2057" width="15.5703125" style="37" hidden="1"/>
    <col min="2058" max="2306" width="9.140625" style="37" hidden="1"/>
    <col min="2307" max="2307" width="0.7109375" style="37" hidden="1"/>
    <col min="2308" max="2308" width="5.28515625" style="37" hidden="1"/>
    <col min="2309" max="2309" width="21.28515625" style="37" hidden="1"/>
    <col min="2310" max="2310" width="15.85546875" style="37" hidden="1"/>
    <col min="2311" max="2311" width="16.28515625" style="37" hidden="1"/>
    <col min="2312" max="2312" width="15.140625" style="37" hidden="1"/>
    <col min="2313" max="2313" width="15.5703125" style="37" hidden="1"/>
    <col min="2314" max="2562" width="9.140625" style="37" hidden="1"/>
    <col min="2563" max="2563" width="0.7109375" style="37" hidden="1"/>
    <col min="2564" max="2564" width="5.28515625" style="37" hidden="1"/>
    <col min="2565" max="2565" width="21.28515625" style="37" hidden="1"/>
    <col min="2566" max="2566" width="15.85546875" style="37" hidden="1"/>
    <col min="2567" max="2567" width="16.28515625" style="37" hidden="1"/>
    <col min="2568" max="2568" width="15.140625" style="37" hidden="1"/>
    <col min="2569" max="2569" width="15.5703125" style="37" hidden="1"/>
    <col min="2570" max="2818" width="9.140625" style="37" hidden="1"/>
    <col min="2819" max="2819" width="0.7109375" style="37" hidden="1"/>
    <col min="2820" max="2820" width="5.28515625" style="37" hidden="1"/>
    <col min="2821" max="2821" width="21.28515625" style="37" hidden="1"/>
    <col min="2822" max="2822" width="15.85546875" style="37" hidden="1"/>
    <col min="2823" max="2823" width="16.28515625" style="37" hidden="1"/>
    <col min="2824" max="2824" width="15.140625" style="37" hidden="1"/>
    <col min="2825" max="2825" width="15.5703125" style="37" hidden="1"/>
    <col min="2826" max="3074" width="9.140625" style="37" hidden="1"/>
    <col min="3075" max="3075" width="0.7109375" style="37" hidden="1"/>
    <col min="3076" max="3076" width="5.28515625" style="37" hidden="1"/>
    <col min="3077" max="3077" width="21.28515625" style="37" hidden="1"/>
    <col min="3078" max="3078" width="15.85546875" style="37" hidden="1"/>
    <col min="3079" max="3079" width="16.28515625" style="37" hidden="1"/>
    <col min="3080" max="3080" width="15.140625" style="37" hidden="1"/>
    <col min="3081" max="3081" width="15.5703125" style="37" hidden="1"/>
    <col min="3082" max="3330" width="9.140625" style="37" hidden="1"/>
    <col min="3331" max="3331" width="0.7109375" style="37" hidden="1"/>
    <col min="3332" max="3332" width="5.28515625" style="37" hidden="1"/>
    <col min="3333" max="3333" width="21.28515625" style="37" hidden="1"/>
    <col min="3334" max="3334" width="15.85546875" style="37" hidden="1"/>
    <col min="3335" max="3335" width="16.28515625" style="37" hidden="1"/>
    <col min="3336" max="3336" width="15.140625" style="37" hidden="1"/>
    <col min="3337" max="3337" width="15.5703125" style="37" hidden="1"/>
    <col min="3338" max="3586" width="9.140625" style="37" hidden="1"/>
    <col min="3587" max="3587" width="0.7109375" style="37" hidden="1"/>
    <col min="3588" max="3588" width="5.28515625" style="37" hidden="1"/>
    <col min="3589" max="3589" width="21.28515625" style="37" hidden="1"/>
    <col min="3590" max="3590" width="15.85546875" style="37" hidden="1"/>
    <col min="3591" max="3591" width="16.28515625" style="37" hidden="1"/>
    <col min="3592" max="3592" width="15.140625" style="37" hidden="1"/>
    <col min="3593" max="3593" width="15.5703125" style="37" hidden="1"/>
    <col min="3594" max="3842" width="9.140625" style="37" hidden="1"/>
    <col min="3843" max="3843" width="0.7109375" style="37" hidden="1"/>
    <col min="3844" max="3844" width="5.28515625" style="37" hidden="1"/>
    <col min="3845" max="3845" width="21.28515625" style="37" hidden="1"/>
    <col min="3846" max="3846" width="15.85546875" style="37" hidden="1"/>
    <col min="3847" max="3847" width="16.28515625" style="37" hidden="1"/>
    <col min="3848" max="3848" width="15.140625" style="37" hidden="1"/>
    <col min="3849" max="3849" width="15.5703125" style="37" hidden="1"/>
    <col min="3850" max="4098" width="9.140625" style="37" hidden="1"/>
    <col min="4099" max="4099" width="0.7109375" style="37" hidden="1"/>
    <col min="4100" max="4100" width="5.28515625" style="37" hidden="1"/>
    <col min="4101" max="4101" width="21.28515625" style="37" hidden="1"/>
    <col min="4102" max="4102" width="15.85546875" style="37" hidden="1"/>
    <col min="4103" max="4103" width="16.28515625" style="37" hidden="1"/>
    <col min="4104" max="4104" width="15.140625" style="37" hidden="1"/>
    <col min="4105" max="4105" width="15.5703125" style="37" hidden="1"/>
    <col min="4106" max="4354" width="9.140625" style="37" hidden="1"/>
    <col min="4355" max="4355" width="0.7109375" style="37" hidden="1"/>
    <col min="4356" max="4356" width="5.28515625" style="37" hidden="1"/>
    <col min="4357" max="4357" width="21.28515625" style="37" hidden="1"/>
    <col min="4358" max="4358" width="15.85546875" style="37" hidden="1"/>
    <col min="4359" max="4359" width="16.28515625" style="37" hidden="1"/>
    <col min="4360" max="4360" width="15.140625" style="37" hidden="1"/>
    <col min="4361" max="4361" width="15.5703125" style="37" hidden="1"/>
    <col min="4362" max="4610" width="9.140625" style="37" hidden="1"/>
    <col min="4611" max="4611" width="0.7109375" style="37" hidden="1"/>
    <col min="4612" max="4612" width="5.28515625" style="37" hidden="1"/>
    <col min="4613" max="4613" width="21.28515625" style="37" hidden="1"/>
    <col min="4614" max="4614" width="15.85546875" style="37" hidden="1"/>
    <col min="4615" max="4615" width="16.28515625" style="37" hidden="1"/>
    <col min="4616" max="4616" width="15.140625" style="37" hidden="1"/>
    <col min="4617" max="4617" width="15.5703125" style="37" hidden="1"/>
    <col min="4618" max="4866" width="9.140625" style="37" hidden="1"/>
    <col min="4867" max="4867" width="0.7109375" style="37" hidden="1"/>
    <col min="4868" max="4868" width="5.28515625" style="37" hidden="1"/>
    <col min="4869" max="4869" width="21.28515625" style="37" hidden="1"/>
    <col min="4870" max="4870" width="15.85546875" style="37" hidden="1"/>
    <col min="4871" max="4871" width="16.28515625" style="37" hidden="1"/>
    <col min="4872" max="4872" width="15.140625" style="37" hidden="1"/>
    <col min="4873" max="4873" width="15.5703125" style="37" hidden="1"/>
    <col min="4874" max="5122" width="9.140625" style="37" hidden="1"/>
    <col min="5123" max="5123" width="0.7109375" style="37" hidden="1"/>
    <col min="5124" max="5124" width="5.28515625" style="37" hidden="1"/>
    <col min="5125" max="5125" width="21.28515625" style="37" hidden="1"/>
    <col min="5126" max="5126" width="15.85546875" style="37" hidden="1"/>
    <col min="5127" max="5127" width="16.28515625" style="37" hidden="1"/>
    <col min="5128" max="5128" width="15.140625" style="37" hidden="1"/>
    <col min="5129" max="5129" width="15.5703125" style="37" hidden="1"/>
    <col min="5130" max="5378" width="9.140625" style="37" hidden="1"/>
    <col min="5379" max="5379" width="0.7109375" style="37" hidden="1"/>
    <col min="5380" max="5380" width="5.28515625" style="37" hidden="1"/>
    <col min="5381" max="5381" width="21.28515625" style="37" hidden="1"/>
    <col min="5382" max="5382" width="15.85546875" style="37" hidden="1"/>
    <col min="5383" max="5383" width="16.28515625" style="37" hidden="1"/>
    <col min="5384" max="5384" width="15.140625" style="37" hidden="1"/>
    <col min="5385" max="5385" width="15.5703125" style="37" hidden="1"/>
    <col min="5386" max="5634" width="9.140625" style="37" hidden="1"/>
    <col min="5635" max="5635" width="0.7109375" style="37" hidden="1"/>
    <col min="5636" max="5636" width="5.28515625" style="37" hidden="1"/>
    <col min="5637" max="5637" width="21.28515625" style="37" hidden="1"/>
    <col min="5638" max="5638" width="15.85546875" style="37" hidden="1"/>
    <col min="5639" max="5639" width="16.28515625" style="37" hidden="1"/>
    <col min="5640" max="5640" width="15.140625" style="37" hidden="1"/>
    <col min="5641" max="5641" width="15.5703125" style="37" hidden="1"/>
    <col min="5642" max="5890" width="9.140625" style="37" hidden="1"/>
    <col min="5891" max="5891" width="0.7109375" style="37" hidden="1"/>
    <col min="5892" max="5892" width="5.28515625" style="37" hidden="1"/>
    <col min="5893" max="5893" width="21.28515625" style="37" hidden="1"/>
    <col min="5894" max="5894" width="15.85546875" style="37" hidden="1"/>
    <col min="5895" max="5895" width="16.28515625" style="37" hidden="1"/>
    <col min="5896" max="5896" width="15.140625" style="37" hidden="1"/>
    <col min="5897" max="5897" width="15.5703125" style="37" hidden="1"/>
    <col min="5898" max="6146" width="9.140625" style="37" hidden="1"/>
    <col min="6147" max="6147" width="0.7109375" style="37" hidden="1"/>
    <col min="6148" max="6148" width="5.28515625" style="37" hidden="1"/>
    <col min="6149" max="6149" width="21.28515625" style="37" hidden="1"/>
    <col min="6150" max="6150" width="15.85546875" style="37" hidden="1"/>
    <col min="6151" max="6151" width="16.28515625" style="37" hidden="1"/>
    <col min="6152" max="6152" width="15.140625" style="37" hidden="1"/>
    <col min="6153" max="6153" width="15.5703125" style="37" hidden="1"/>
    <col min="6154" max="6402" width="9.140625" style="37" hidden="1"/>
    <col min="6403" max="6403" width="0.7109375" style="37" hidden="1"/>
    <col min="6404" max="6404" width="5.28515625" style="37" hidden="1"/>
    <col min="6405" max="6405" width="21.28515625" style="37" hidden="1"/>
    <col min="6406" max="6406" width="15.85546875" style="37" hidden="1"/>
    <col min="6407" max="6407" width="16.28515625" style="37" hidden="1"/>
    <col min="6408" max="6408" width="15.140625" style="37" hidden="1"/>
    <col min="6409" max="6409" width="15.5703125" style="37" hidden="1"/>
    <col min="6410" max="6658" width="9.140625" style="37" hidden="1"/>
    <col min="6659" max="6659" width="0.7109375" style="37" hidden="1"/>
    <col min="6660" max="6660" width="5.28515625" style="37" hidden="1"/>
    <col min="6661" max="6661" width="21.28515625" style="37" hidden="1"/>
    <col min="6662" max="6662" width="15.85546875" style="37" hidden="1"/>
    <col min="6663" max="6663" width="16.28515625" style="37" hidden="1"/>
    <col min="6664" max="6664" width="15.140625" style="37" hidden="1"/>
    <col min="6665" max="6665" width="15.5703125" style="37" hidden="1"/>
    <col min="6666" max="6914" width="9.140625" style="37" hidden="1"/>
    <col min="6915" max="6915" width="0.7109375" style="37" hidden="1"/>
    <col min="6916" max="6916" width="5.28515625" style="37" hidden="1"/>
    <col min="6917" max="6917" width="21.28515625" style="37" hidden="1"/>
    <col min="6918" max="6918" width="15.85546875" style="37" hidden="1"/>
    <col min="6919" max="6919" width="16.28515625" style="37" hidden="1"/>
    <col min="6920" max="6920" width="15.140625" style="37" hidden="1"/>
    <col min="6921" max="6921" width="15.5703125" style="37" hidden="1"/>
    <col min="6922" max="7170" width="9.140625" style="37" hidden="1"/>
    <col min="7171" max="7171" width="0.7109375" style="37" hidden="1"/>
    <col min="7172" max="7172" width="5.28515625" style="37" hidden="1"/>
    <col min="7173" max="7173" width="21.28515625" style="37" hidden="1"/>
    <col min="7174" max="7174" width="15.85546875" style="37" hidden="1"/>
    <col min="7175" max="7175" width="16.28515625" style="37" hidden="1"/>
    <col min="7176" max="7176" width="15.140625" style="37" hidden="1"/>
    <col min="7177" max="7177" width="15.5703125" style="37" hidden="1"/>
    <col min="7178" max="7426" width="9.140625" style="37" hidden="1"/>
    <col min="7427" max="7427" width="0.7109375" style="37" hidden="1"/>
    <col min="7428" max="7428" width="5.28515625" style="37" hidden="1"/>
    <col min="7429" max="7429" width="21.28515625" style="37" hidden="1"/>
    <col min="7430" max="7430" width="15.85546875" style="37" hidden="1"/>
    <col min="7431" max="7431" width="16.28515625" style="37" hidden="1"/>
    <col min="7432" max="7432" width="15.140625" style="37" hidden="1"/>
    <col min="7433" max="7433" width="15.5703125" style="37" hidden="1"/>
    <col min="7434" max="7682" width="9.140625" style="37" hidden="1"/>
    <col min="7683" max="7683" width="0.7109375" style="37" hidden="1"/>
    <col min="7684" max="7684" width="5.28515625" style="37" hidden="1"/>
    <col min="7685" max="7685" width="21.28515625" style="37" hidden="1"/>
    <col min="7686" max="7686" width="15.85546875" style="37" hidden="1"/>
    <col min="7687" max="7687" width="16.28515625" style="37" hidden="1"/>
    <col min="7688" max="7688" width="15.140625" style="37" hidden="1"/>
    <col min="7689" max="7689" width="15.5703125" style="37" hidden="1"/>
    <col min="7690" max="7938" width="9.140625" style="37" hidden="1"/>
    <col min="7939" max="7939" width="0.7109375" style="37" hidden="1"/>
    <col min="7940" max="7940" width="5.28515625" style="37" hidden="1"/>
    <col min="7941" max="7941" width="21.28515625" style="37" hidden="1"/>
    <col min="7942" max="7942" width="15.85546875" style="37" hidden="1"/>
    <col min="7943" max="7943" width="16.28515625" style="37" hidden="1"/>
    <col min="7944" max="7944" width="15.140625" style="37" hidden="1"/>
    <col min="7945" max="7945" width="15.5703125" style="37" hidden="1"/>
    <col min="7946" max="8194" width="9.140625" style="37" hidden="1"/>
    <col min="8195" max="8195" width="0.7109375" style="37" hidden="1"/>
    <col min="8196" max="8196" width="5.28515625" style="37" hidden="1"/>
    <col min="8197" max="8197" width="21.28515625" style="37" hidden="1"/>
    <col min="8198" max="8198" width="15.85546875" style="37" hidden="1"/>
    <col min="8199" max="8199" width="16.28515625" style="37" hidden="1"/>
    <col min="8200" max="8200" width="15.140625" style="37" hidden="1"/>
    <col min="8201" max="8201" width="15.5703125" style="37" hidden="1"/>
    <col min="8202" max="8450" width="9.140625" style="37" hidden="1"/>
    <col min="8451" max="8451" width="0.7109375" style="37" hidden="1"/>
    <col min="8452" max="8452" width="5.28515625" style="37" hidden="1"/>
    <col min="8453" max="8453" width="21.28515625" style="37" hidden="1"/>
    <col min="8454" max="8454" width="15.85546875" style="37" hidden="1"/>
    <col min="8455" max="8455" width="16.28515625" style="37" hidden="1"/>
    <col min="8456" max="8456" width="15.140625" style="37" hidden="1"/>
    <col min="8457" max="8457" width="15.5703125" style="37" hidden="1"/>
    <col min="8458" max="8706" width="9.140625" style="37" hidden="1"/>
    <col min="8707" max="8707" width="0.7109375" style="37" hidden="1"/>
    <col min="8708" max="8708" width="5.28515625" style="37" hidden="1"/>
    <col min="8709" max="8709" width="21.28515625" style="37" hidden="1"/>
    <col min="8710" max="8710" width="15.85546875" style="37" hidden="1"/>
    <col min="8711" max="8711" width="16.28515625" style="37" hidden="1"/>
    <col min="8712" max="8712" width="15.140625" style="37" hidden="1"/>
    <col min="8713" max="8713" width="15.5703125" style="37" hidden="1"/>
    <col min="8714" max="8962" width="9.140625" style="37" hidden="1"/>
    <col min="8963" max="8963" width="0.7109375" style="37" hidden="1"/>
    <col min="8964" max="8964" width="5.28515625" style="37" hidden="1"/>
    <col min="8965" max="8965" width="21.28515625" style="37" hidden="1"/>
    <col min="8966" max="8966" width="15.85546875" style="37" hidden="1"/>
    <col min="8967" max="8967" width="16.28515625" style="37" hidden="1"/>
    <col min="8968" max="8968" width="15.140625" style="37" hidden="1"/>
    <col min="8969" max="8969" width="15.5703125" style="37" hidden="1"/>
    <col min="8970" max="9218" width="9.140625" style="37" hidden="1"/>
    <col min="9219" max="9219" width="0.7109375" style="37" hidden="1"/>
    <col min="9220" max="9220" width="5.28515625" style="37" hidden="1"/>
    <col min="9221" max="9221" width="21.28515625" style="37" hidden="1"/>
    <col min="9222" max="9222" width="15.85546875" style="37" hidden="1"/>
    <col min="9223" max="9223" width="16.28515625" style="37" hidden="1"/>
    <col min="9224" max="9224" width="15.140625" style="37" hidden="1"/>
    <col min="9225" max="9225" width="15.5703125" style="37" hidden="1"/>
    <col min="9226" max="9474" width="9.140625" style="37" hidden="1"/>
    <col min="9475" max="9475" width="0.7109375" style="37" hidden="1"/>
    <col min="9476" max="9476" width="5.28515625" style="37" hidden="1"/>
    <col min="9477" max="9477" width="21.28515625" style="37" hidden="1"/>
    <col min="9478" max="9478" width="15.85546875" style="37" hidden="1"/>
    <col min="9479" max="9479" width="16.28515625" style="37" hidden="1"/>
    <col min="9480" max="9480" width="15.140625" style="37" hidden="1"/>
    <col min="9481" max="9481" width="15.5703125" style="37" hidden="1"/>
    <col min="9482" max="9730" width="9.140625" style="37" hidden="1"/>
    <col min="9731" max="9731" width="0.7109375" style="37" hidden="1"/>
    <col min="9732" max="9732" width="5.28515625" style="37" hidden="1"/>
    <col min="9733" max="9733" width="21.28515625" style="37" hidden="1"/>
    <col min="9734" max="9734" width="15.85546875" style="37" hidden="1"/>
    <col min="9735" max="9735" width="16.28515625" style="37" hidden="1"/>
    <col min="9736" max="9736" width="15.140625" style="37" hidden="1"/>
    <col min="9737" max="9737" width="15.5703125" style="37" hidden="1"/>
    <col min="9738" max="9986" width="9.140625" style="37" hidden="1"/>
    <col min="9987" max="9987" width="0.7109375" style="37" hidden="1"/>
    <col min="9988" max="9988" width="5.28515625" style="37" hidden="1"/>
    <col min="9989" max="9989" width="21.28515625" style="37" hidden="1"/>
    <col min="9990" max="9990" width="15.85546875" style="37" hidden="1"/>
    <col min="9991" max="9991" width="16.28515625" style="37" hidden="1"/>
    <col min="9992" max="9992" width="15.140625" style="37" hidden="1"/>
    <col min="9993" max="9993" width="15.5703125" style="37" hidden="1"/>
    <col min="9994" max="10242" width="9.140625" style="37" hidden="1"/>
    <col min="10243" max="10243" width="0.7109375" style="37" hidden="1"/>
    <col min="10244" max="10244" width="5.28515625" style="37" hidden="1"/>
    <col min="10245" max="10245" width="21.28515625" style="37" hidden="1"/>
    <col min="10246" max="10246" width="15.85546875" style="37" hidden="1"/>
    <col min="10247" max="10247" width="16.28515625" style="37" hidden="1"/>
    <col min="10248" max="10248" width="15.140625" style="37" hidden="1"/>
    <col min="10249" max="10249" width="15.5703125" style="37" hidden="1"/>
    <col min="10250" max="10498" width="9.140625" style="37" hidden="1"/>
    <col min="10499" max="10499" width="0.7109375" style="37" hidden="1"/>
    <col min="10500" max="10500" width="5.28515625" style="37" hidden="1"/>
    <col min="10501" max="10501" width="21.28515625" style="37" hidden="1"/>
    <col min="10502" max="10502" width="15.85546875" style="37" hidden="1"/>
    <col min="10503" max="10503" width="16.28515625" style="37" hidden="1"/>
    <col min="10504" max="10504" width="15.140625" style="37" hidden="1"/>
    <col min="10505" max="10505" width="15.5703125" style="37" hidden="1"/>
    <col min="10506" max="10754" width="9.140625" style="37" hidden="1"/>
    <col min="10755" max="10755" width="0.7109375" style="37" hidden="1"/>
    <col min="10756" max="10756" width="5.28515625" style="37" hidden="1"/>
    <col min="10757" max="10757" width="21.28515625" style="37" hidden="1"/>
    <col min="10758" max="10758" width="15.85546875" style="37" hidden="1"/>
    <col min="10759" max="10759" width="16.28515625" style="37" hidden="1"/>
    <col min="10760" max="10760" width="15.140625" style="37" hidden="1"/>
    <col min="10761" max="10761" width="15.5703125" style="37" hidden="1"/>
    <col min="10762" max="11010" width="9.140625" style="37" hidden="1"/>
    <col min="11011" max="11011" width="0.7109375" style="37" hidden="1"/>
    <col min="11012" max="11012" width="5.28515625" style="37" hidden="1"/>
    <col min="11013" max="11013" width="21.28515625" style="37" hidden="1"/>
    <col min="11014" max="11014" width="15.85546875" style="37" hidden="1"/>
    <col min="11015" max="11015" width="16.28515625" style="37" hidden="1"/>
    <col min="11016" max="11016" width="15.140625" style="37" hidden="1"/>
    <col min="11017" max="11017" width="15.5703125" style="37" hidden="1"/>
    <col min="11018" max="11266" width="9.140625" style="37" hidden="1"/>
    <col min="11267" max="11267" width="0.7109375" style="37" hidden="1"/>
    <col min="11268" max="11268" width="5.28515625" style="37" hidden="1"/>
    <col min="11269" max="11269" width="21.28515625" style="37" hidden="1"/>
    <col min="11270" max="11270" width="15.85546875" style="37" hidden="1"/>
    <col min="11271" max="11271" width="16.28515625" style="37" hidden="1"/>
    <col min="11272" max="11272" width="15.140625" style="37" hidden="1"/>
    <col min="11273" max="11273" width="15.5703125" style="37" hidden="1"/>
    <col min="11274" max="11522" width="9.140625" style="37" hidden="1"/>
    <col min="11523" max="11523" width="0.7109375" style="37" hidden="1"/>
    <col min="11524" max="11524" width="5.28515625" style="37" hidden="1"/>
    <col min="11525" max="11525" width="21.28515625" style="37" hidden="1"/>
    <col min="11526" max="11526" width="15.85546875" style="37" hidden="1"/>
    <col min="11527" max="11527" width="16.28515625" style="37" hidden="1"/>
    <col min="11528" max="11528" width="15.140625" style="37" hidden="1"/>
    <col min="11529" max="11529" width="15.5703125" style="37" hidden="1"/>
    <col min="11530" max="11778" width="9.140625" style="37" hidden="1"/>
    <col min="11779" max="11779" width="0.7109375" style="37" hidden="1"/>
    <col min="11780" max="11780" width="5.28515625" style="37" hidden="1"/>
    <col min="11781" max="11781" width="21.28515625" style="37" hidden="1"/>
    <col min="11782" max="11782" width="15.85546875" style="37" hidden="1"/>
    <col min="11783" max="11783" width="16.28515625" style="37" hidden="1"/>
    <col min="11784" max="11784" width="15.140625" style="37" hidden="1"/>
    <col min="11785" max="11785" width="15.5703125" style="37" hidden="1"/>
    <col min="11786" max="12034" width="9.140625" style="37" hidden="1"/>
    <col min="12035" max="12035" width="0.7109375" style="37" hidden="1"/>
    <col min="12036" max="12036" width="5.28515625" style="37" hidden="1"/>
    <col min="12037" max="12037" width="21.28515625" style="37" hidden="1"/>
    <col min="12038" max="12038" width="15.85546875" style="37" hidden="1"/>
    <col min="12039" max="12039" width="16.28515625" style="37" hidden="1"/>
    <col min="12040" max="12040" width="15.140625" style="37" hidden="1"/>
    <col min="12041" max="12041" width="15.5703125" style="37" hidden="1"/>
    <col min="12042" max="12290" width="9.140625" style="37" hidden="1"/>
    <col min="12291" max="12291" width="0.7109375" style="37" hidden="1"/>
    <col min="12292" max="12292" width="5.28515625" style="37" hidden="1"/>
    <col min="12293" max="12293" width="21.28515625" style="37" hidden="1"/>
    <col min="12294" max="12294" width="15.85546875" style="37" hidden="1"/>
    <col min="12295" max="12295" width="16.28515625" style="37" hidden="1"/>
    <col min="12296" max="12296" width="15.140625" style="37" hidden="1"/>
    <col min="12297" max="12297" width="15.5703125" style="37" hidden="1"/>
    <col min="12298" max="12546" width="9.140625" style="37" hidden="1"/>
    <col min="12547" max="12547" width="0.7109375" style="37" hidden="1"/>
    <col min="12548" max="12548" width="5.28515625" style="37" hidden="1"/>
    <col min="12549" max="12549" width="21.28515625" style="37" hidden="1"/>
    <col min="12550" max="12550" width="15.85546875" style="37" hidden="1"/>
    <col min="12551" max="12551" width="16.28515625" style="37" hidden="1"/>
    <col min="12552" max="12552" width="15.140625" style="37" hidden="1"/>
    <col min="12553" max="12553" width="15.5703125" style="37" hidden="1"/>
    <col min="12554" max="12802" width="9.140625" style="37" hidden="1"/>
    <col min="12803" max="12803" width="0.7109375" style="37" hidden="1"/>
    <col min="12804" max="12804" width="5.28515625" style="37" hidden="1"/>
    <col min="12805" max="12805" width="21.28515625" style="37" hidden="1"/>
    <col min="12806" max="12806" width="15.85546875" style="37" hidden="1"/>
    <col min="12807" max="12807" width="16.28515625" style="37" hidden="1"/>
    <col min="12808" max="12808" width="15.140625" style="37" hidden="1"/>
    <col min="12809" max="12809" width="15.5703125" style="37" hidden="1"/>
    <col min="12810" max="13058" width="9.140625" style="37" hidden="1"/>
    <col min="13059" max="13059" width="0.7109375" style="37" hidden="1"/>
    <col min="13060" max="13060" width="5.28515625" style="37" hidden="1"/>
    <col min="13061" max="13061" width="21.28515625" style="37" hidden="1"/>
    <col min="13062" max="13062" width="15.85546875" style="37" hidden="1"/>
    <col min="13063" max="13063" width="16.28515625" style="37" hidden="1"/>
    <col min="13064" max="13064" width="15.140625" style="37" hidden="1"/>
    <col min="13065" max="13065" width="15.5703125" style="37" hidden="1"/>
    <col min="13066" max="13314" width="9.140625" style="37" hidden="1"/>
    <col min="13315" max="13315" width="0.7109375" style="37" hidden="1"/>
    <col min="13316" max="13316" width="5.28515625" style="37" hidden="1"/>
    <col min="13317" max="13317" width="21.28515625" style="37" hidden="1"/>
    <col min="13318" max="13318" width="15.85546875" style="37" hidden="1"/>
    <col min="13319" max="13319" width="16.28515625" style="37" hidden="1"/>
    <col min="13320" max="13320" width="15.140625" style="37" hidden="1"/>
    <col min="13321" max="13321" width="15.5703125" style="37" hidden="1"/>
    <col min="13322" max="13570" width="9.140625" style="37" hidden="1"/>
    <col min="13571" max="13571" width="0.7109375" style="37" hidden="1"/>
    <col min="13572" max="13572" width="5.28515625" style="37" hidden="1"/>
    <col min="13573" max="13573" width="21.28515625" style="37" hidden="1"/>
    <col min="13574" max="13574" width="15.85546875" style="37" hidden="1"/>
    <col min="13575" max="13575" width="16.28515625" style="37" hidden="1"/>
    <col min="13576" max="13576" width="15.140625" style="37" hidden="1"/>
    <col min="13577" max="13577" width="15.5703125" style="37" hidden="1"/>
    <col min="13578" max="13826" width="9.140625" style="37" hidden="1"/>
    <col min="13827" max="13827" width="0.7109375" style="37" hidden="1"/>
    <col min="13828" max="13828" width="5.28515625" style="37" hidden="1"/>
    <col min="13829" max="13829" width="21.28515625" style="37" hidden="1"/>
    <col min="13830" max="13830" width="15.85546875" style="37" hidden="1"/>
    <col min="13831" max="13831" width="16.28515625" style="37" hidden="1"/>
    <col min="13832" max="13832" width="15.140625" style="37" hidden="1"/>
    <col min="13833" max="13833" width="15.5703125" style="37" hidden="1"/>
    <col min="13834" max="14082" width="9.140625" style="37" hidden="1"/>
    <col min="14083" max="14083" width="0.7109375" style="37" hidden="1"/>
    <col min="14084" max="14084" width="5.28515625" style="37" hidden="1"/>
    <col min="14085" max="14085" width="21.28515625" style="37" hidden="1"/>
    <col min="14086" max="14086" width="15.85546875" style="37" hidden="1"/>
    <col min="14087" max="14087" width="16.28515625" style="37" hidden="1"/>
    <col min="14088" max="14088" width="15.140625" style="37" hidden="1"/>
    <col min="14089" max="14089" width="15.5703125" style="37" hidden="1"/>
    <col min="14090" max="14338" width="9.140625" style="37" hidden="1"/>
    <col min="14339" max="14339" width="0.7109375" style="37" hidden="1"/>
    <col min="14340" max="14340" width="5.28515625" style="37" hidden="1"/>
    <col min="14341" max="14341" width="21.28515625" style="37" hidden="1"/>
    <col min="14342" max="14342" width="15.85546875" style="37" hidden="1"/>
    <col min="14343" max="14343" width="16.28515625" style="37" hidden="1"/>
    <col min="14344" max="14344" width="15.140625" style="37" hidden="1"/>
    <col min="14345" max="14345" width="15.5703125" style="37" hidden="1"/>
    <col min="14346" max="14594" width="9.140625" style="37" hidden="1"/>
    <col min="14595" max="14595" width="0.7109375" style="37" hidden="1"/>
    <col min="14596" max="14596" width="5.28515625" style="37" hidden="1"/>
    <col min="14597" max="14597" width="21.28515625" style="37" hidden="1"/>
    <col min="14598" max="14598" width="15.85546875" style="37" hidden="1"/>
    <col min="14599" max="14599" width="16.28515625" style="37" hidden="1"/>
    <col min="14600" max="14600" width="15.140625" style="37" hidden="1"/>
    <col min="14601" max="14601" width="15.5703125" style="37" hidden="1"/>
    <col min="14602" max="14850" width="9.140625" style="37" hidden="1"/>
    <col min="14851" max="14851" width="0.7109375" style="37" hidden="1"/>
    <col min="14852" max="14852" width="5.28515625" style="37" hidden="1"/>
    <col min="14853" max="14853" width="21.28515625" style="37" hidden="1"/>
    <col min="14854" max="14854" width="15.85546875" style="37" hidden="1"/>
    <col min="14855" max="14855" width="16.28515625" style="37" hidden="1"/>
    <col min="14856" max="14856" width="15.140625" style="37" hidden="1"/>
    <col min="14857" max="14857" width="15.5703125" style="37" hidden="1"/>
    <col min="14858" max="15106" width="9.140625" style="37" hidden="1"/>
    <col min="15107" max="15107" width="0.7109375" style="37" hidden="1"/>
    <col min="15108" max="15108" width="5.28515625" style="37" hidden="1"/>
    <col min="15109" max="15109" width="21.28515625" style="37" hidden="1"/>
    <col min="15110" max="15110" width="15.85546875" style="37" hidden="1"/>
    <col min="15111" max="15111" width="16.28515625" style="37" hidden="1"/>
    <col min="15112" max="15112" width="15.140625" style="37" hidden="1"/>
    <col min="15113" max="15113" width="15.5703125" style="37" hidden="1"/>
    <col min="15114" max="15362" width="9.140625" style="37" hidden="1"/>
    <col min="15363" max="15363" width="0.7109375" style="37" hidden="1"/>
    <col min="15364" max="15364" width="5.28515625" style="37" hidden="1"/>
    <col min="15365" max="15365" width="21.28515625" style="37" hidden="1"/>
    <col min="15366" max="15366" width="15.85546875" style="37" hidden="1"/>
    <col min="15367" max="15367" width="16.28515625" style="37" hidden="1"/>
    <col min="15368" max="15368" width="15.140625" style="37" hidden="1"/>
    <col min="15369" max="15369" width="15.5703125" style="37" hidden="1"/>
    <col min="15370" max="15618" width="9.140625" style="37" hidden="1"/>
    <col min="15619" max="15619" width="0.7109375" style="37" hidden="1"/>
    <col min="15620" max="15620" width="5.28515625" style="37" hidden="1"/>
    <col min="15621" max="15621" width="21.28515625" style="37" hidden="1"/>
    <col min="15622" max="15622" width="15.85546875" style="37" hidden="1"/>
    <col min="15623" max="15623" width="16.28515625" style="37" hidden="1"/>
    <col min="15624" max="15624" width="15.140625" style="37" hidden="1"/>
    <col min="15625" max="15625" width="15.5703125" style="37" hidden="1"/>
    <col min="15626" max="15874" width="9.140625" style="37" hidden="1"/>
    <col min="15875" max="15875" width="0.7109375" style="37" hidden="1"/>
    <col min="15876" max="15876" width="5.28515625" style="37" hidden="1"/>
    <col min="15877" max="15877" width="21.28515625" style="37" hidden="1"/>
    <col min="15878" max="15878" width="15.85546875" style="37" hidden="1"/>
    <col min="15879" max="15879" width="16.28515625" style="37" hidden="1"/>
    <col min="15880" max="15880" width="15.140625" style="37" hidden="1"/>
    <col min="15881" max="15881" width="15.5703125" style="37" hidden="1"/>
    <col min="15882" max="16130" width="9.140625" style="37" hidden="1"/>
    <col min="16131" max="16131" width="0.7109375" style="37" hidden="1"/>
    <col min="16132" max="16132" width="5.28515625" style="37" hidden="1"/>
    <col min="16133" max="16133" width="21.28515625" style="37" hidden="1"/>
    <col min="16134" max="16134" width="15.85546875" style="37" hidden="1"/>
    <col min="16135" max="16135" width="16.28515625" style="37" hidden="1"/>
    <col min="16136" max="16136" width="15.140625" style="37" hidden="1"/>
    <col min="16137" max="16137" width="15.5703125" style="37" hidden="1"/>
    <col min="16138" max="16384" width="9.140625" style="37" hidden="1"/>
  </cols>
  <sheetData>
    <row r="1" spans="2:9" ht="18.75" customHeight="1" thickBot="1">
      <c r="C1" s="71"/>
      <c r="D1" s="72"/>
      <c r="E1" s="73"/>
      <c r="F1" s="73"/>
      <c r="G1" s="73"/>
      <c r="H1" s="73"/>
    </row>
    <row r="2" spans="2:9" ht="15" customHeight="1" thickBot="1">
      <c r="B2" s="125"/>
      <c r="C2" s="121"/>
      <c r="D2" s="122"/>
      <c r="E2" s="123"/>
      <c r="F2" s="123"/>
      <c r="G2" s="123"/>
      <c r="H2" s="123"/>
      <c r="I2" s="124"/>
    </row>
    <row r="3" spans="2:9" ht="30" customHeight="1" thickBot="1">
      <c r="B3" s="126"/>
      <c r="C3" s="413" t="s">
        <v>792</v>
      </c>
      <c r="D3" s="414"/>
      <c r="E3" s="414"/>
      <c r="F3" s="414"/>
      <c r="G3" s="414"/>
      <c r="H3" s="415"/>
      <c r="I3" s="128"/>
    </row>
    <row r="4" spans="2:9" ht="36.75" customHeight="1" thickBot="1">
      <c r="B4" s="126"/>
      <c r="C4" s="119" t="s">
        <v>294</v>
      </c>
      <c r="D4" s="119" t="s">
        <v>494</v>
      </c>
      <c r="E4" s="120" t="s">
        <v>302</v>
      </c>
      <c r="F4" s="120" t="s">
        <v>3</v>
      </c>
      <c r="G4" s="120" t="s">
        <v>408</v>
      </c>
      <c r="H4" s="120" t="s">
        <v>303</v>
      </c>
      <c r="I4" s="128"/>
    </row>
    <row r="5" spans="2:9" ht="15" customHeight="1">
      <c r="B5" s="126"/>
      <c r="C5" s="418" t="s">
        <v>531</v>
      </c>
      <c r="D5" s="419"/>
      <c r="E5" s="420" t="s">
        <v>634</v>
      </c>
      <c r="F5" s="421"/>
      <c r="G5" s="421"/>
      <c r="H5" s="422"/>
      <c r="I5" s="128"/>
    </row>
    <row r="6" spans="2:9" ht="42" customHeight="1">
      <c r="B6" s="126"/>
      <c r="C6" s="133">
        <v>1</v>
      </c>
      <c r="D6" s="118" t="s">
        <v>16</v>
      </c>
      <c r="E6" s="44">
        <v>433920450.96061647</v>
      </c>
      <c r="F6" s="44">
        <v>563237470.48497272</v>
      </c>
      <c r="G6" s="44">
        <v>462184999.74105465</v>
      </c>
      <c r="H6" s="45">
        <f>SUM(E6:G6)</f>
        <v>1459342921.1866438</v>
      </c>
      <c r="I6" s="128"/>
    </row>
    <row r="7" spans="2:9" ht="42" customHeight="1">
      <c r="B7" s="126"/>
      <c r="C7" s="133">
        <v>2</v>
      </c>
      <c r="D7" s="77" t="s">
        <v>631</v>
      </c>
      <c r="E7" s="44">
        <v>5246787457.3717213</v>
      </c>
      <c r="F7" s="44">
        <v>3417410918.4745207</v>
      </c>
      <c r="G7" s="44">
        <v>1975895304.6563485</v>
      </c>
      <c r="H7" s="45">
        <f>SUM(E7:G7)</f>
        <v>10640093680.50259</v>
      </c>
      <c r="I7" s="128"/>
    </row>
    <row r="8" spans="2:9" ht="42" customHeight="1">
      <c r="B8" s="126"/>
      <c r="C8" s="133">
        <v>3</v>
      </c>
      <c r="D8" s="77" t="s">
        <v>632</v>
      </c>
      <c r="E8" s="44">
        <v>1504744141.2821972</v>
      </c>
      <c r="F8" s="44">
        <v>719177654.09118593</v>
      </c>
      <c r="G8" s="44">
        <v>379630121.88619423</v>
      </c>
      <c r="H8" s="45">
        <f>SUM(E8:G8)</f>
        <v>2603551917.2595773</v>
      </c>
      <c r="I8" s="128"/>
    </row>
    <row r="9" spans="2:9" ht="42" customHeight="1">
      <c r="B9" s="126"/>
      <c r="C9" s="133">
        <v>4</v>
      </c>
      <c r="D9" s="77" t="s">
        <v>633</v>
      </c>
      <c r="E9" s="44">
        <v>5229679746.7756052</v>
      </c>
      <c r="F9" s="44">
        <v>8736079242.3342991</v>
      </c>
      <c r="G9" s="44">
        <v>5843593357.171977</v>
      </c>
      <c r="H9" s="45">
        <f>SUM(E9:G9)</f>
        <v>19809352346.281883</v>
      </c>
      <c r="I9" s="128"/>
    </row>
    <row r="10" spans="2:9" ht="13.5" thickBot="1">
      <c r="B10" s="126"/>
      <c r="C10" s="134"/>
      <c r="D10" s="39"/>
      <c r="E10" s="42"/>
      <c r="F10" s="42"/>
      <c r="G10" s="42"/>
      <c r="H10" s="135"/>
      <c r="I10" s="128"/>
    </row>
    <row r="11" spans="2:9" ht="33" customHeight="1" thickBot="1">
      <c r="B11" s="126"/>
      <c r="C11" s="416" t="s">
        <v>4</v>
      </c>
      <c r="D11" s="417"/>
      <c r="E11" s="47">
        <f>SUM(E6:E9)</f>
        <v>12415131796.390141</v>
      </c>
      <c r="F11" s="47">
        <f>SUM(F6:F10)</f>
        <v>13435905285.384979</v>
      </c>
      <c r="G11" s="47">
        <f>SUM(G6:G10)</f>
        <v>8661303783.455574</v>
      </c>
      <c r="H11" s="47">
        <f>SUM(H6:H9)</f>
        <v>34512340865.230698</v>
      </c>
      <c r="I11" s="128"/>
    </row>
    <row r="12" spans="2:9" ht="15" customHeight="1" thickBot="1">
      <c r="B12" s="127"/>
      <c r="C12" s="130"/>
      <c r="D12" s="131"/>
      <c r="E12" s="132"/>
      <c r="F12" s="132"/>
      <c r="G12" s="132"/>
      <c r="H12" s="132"/>
      <c r="I12" s="129"/>
    </row>
    <row r="13" spans="2:9" ht="18.75" customHeight="1">
      <c r="C13" s="74"/>
      <c r="D13" s="75"/>
      <c r="E13" s="76"/>
      <c r="F13" s="76"/>
      <c r="G13" s="76"/>
      <c r="H13" s="76"/>
    </row>
    <row r="14" spans="2:9" hidden="1">
      <c r="C14" s="38"/>
      <c r="D14" s="39"/>
      <c r="E14" s="42"/>
      <c r="F14" s="42"/>
      <c r="G14" s="42"/>
      <c r="H14" s="42"/>
    </row>
    <row r="15" spans="2:9" hidden="1">
      <c r="C15" s="38"/>
      <c r="D15" s="39"/>
      <c r="E15" s="42"/>
      <c r="F15" s="42"/>
      <c r="G15" s="42"/>
      <c r="H15" s="42"/>
    </row>
    <row r="16" spans="2:9" ht="12" hidden="1" customHeight="1">
      <c r="C16" s="38"/>
      <c r="D16" s="39"/>
      <c r="E16" s="42"/>
      <c r="F16" s="42"/>
      <c r="G16" s="42"/>
      <c r="H16" s="42"/>
    </row>
    <row r="28" spans="4:4" ht="18.75" hidden="1">
      <c r="D28" s="41"/>
    </row>
  </sheetData>
  <mergeCells count="4">
    <mergeCell ref="C3:H3"/>
    <mergeCell ref="C11:D11"/>
    <mergeCell ref="C5:D5"/>
    <mergeCell ref="E5:H5"/>
  </mergeCells>
  <dataValidations count="1">
    <dataValidation type="custom" allowBlank="1" showInputMessage="1" showErrorMessage="1" sqref="C6:H11">
      <formula1>" "</formula1>
    </dataValidation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CANE</vt:lpstr>
      <vt:lpstr>COGEN</vt:lpstr>
      <vt:lpstr>ETHANOL</vt:lpstr>
      <vt:lpstr>MOD.</vt:lpstr>
      <vt:lpstr>STATE WISE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Khanna</dc:creator>
  <cp:lastModifiedBy>HP</cp:lastModifiedBy>
  <cp:lastPrinted>2024-09-24T10:43:51Z</cp:lastPrinted>
  <dcterms:created xsi:type="dcterms:W3CDTF">2021-09-13T10:07:55Z</dcterms:created>
  <dcterms:modified xsi:type="dcterms:W3CDTF">2024-10-15T09:44:31Z</dcterms:modified>
</cp:coreProperties>
</file>