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4240" windowHeight="13020" tabRatio="599"/>
  </bookViews>
  <sheets>
    <sheet name="CANE" sheetId="6" r:id="rId1"/>
    <sheet name="COGEN" sheetId="7" r:id="rId2"/>
    <sheet name="ETHANOL" sheetId="10" r:id="rId3"/>
    <sheet name="MOD." sheetId="8" r:id="rId4"/>
    <sheet name="STATE WISE" sheetId="21" r:id="rId5"/>
    <sheet name="SUMMARY" sheetId="20" r:id="rId6"/>
  </sheets>
  <externalReferences>
    <externalReference r:id="rId7"/>
  </externalReferences>
  <definedNames>
    <definedName name="_xlnm._FilterDatabase" localSheetId="3" hidden="1">MOD.!$B$4:$Q$233</definedName>
  </definedNames>
  <calcPr calcId="124519"/>
</workbook>
</file>

<file path=xl/calcChain.xml><?xml version="1.0" encoding="utf-8"?>
<calcChain xmlns="http://schemas.openxmlformats.org/spreadsheetml/2006/main">
  <c r="N14" i="10"/>
  <c r="M14"/>
  <c r="L14"/>
  <c r="O14" s="1"/>
  <c r="O13"/>
  <c r="N13"/>
  <c r="M13"/>
  <c r="N12"/>
  <c r="M12"/>
  <c r="O12"/>
  <c r="O16" i="6" l="1"/>
  <c r="O6" i="7"/>
  <c r="O68" l="1"/>
  <c r="O65"/>
  <c r="O61"/>
  <c r="O60"/>
  <c r="O57"/>
  <c r="O54"/>
  <c r="O50"/>
  <c r="O49"/>
  <c r="O46"/>
  <c r="O43"/>
  <c r="O32"/>
  <c r="O31"/>
  <c r="O30"/>
  <c r="O28"/>
  <c r="O27"/>
  <c r="O26"/>
  <c r="O23"/>
  <c r="O20"/>
  <c r="O19"/>
  <c r="O17"/>
  <c r="L92" i="8"/>
  <c r="O223"/>
  <c r="O214"/>
  <c r="O213"/>
  <c r="O212"/>
  <c r="O211"/>
  <c r="O210"/>
  <c r="O209"/>
  <c r="O208"/>
  <c r="O207"/>
  <c r="O206"/>
  <c r="O205"/>
  <c r="O204"/>
  <c r="O203"/>
  <c r="O202"/>
  <c r="O201"/>
  <c r="O200"/>
  <c r="O199"/>
  <c r="O190"/>
  <c r="O189"/>
  <c r="O188"/>
  <c r="O187"/>
  <c r="O178"/>
  <c r="O177"/>
  <c r="O176"/>
  <c r="O175"/>
  <c r="O174"/>
  <c r="O173"/>
  <c r="O172"/>
  <c r="O171"/>
  <c r="O170"/>
  <c r="O169"/>
  <c r="O168"/>
  <c r="O159"/>
  <c r="O158"/>
  <c r="O157"/>
  <c r="O156"/>
  <c r="O155"/>
  <c r="O154"/>
  <c r="O153"/>
  <c r="O152"/>
  <c r="O143"/>
  <c r="O142"/>
  <c r="O141"/>
  <c r="O140"/>
  <c r="O139"/>
  <c r="O138"/>
  <c r="O137"/>
  <c r="O128"/>
  <c r="O127"/>
  <c r="O126"/>
  <c r="O117"/>
  <c r="O116"/>
  <c r="O115"/>
  <c r="O114"/>
  <c r="O113"/>
  <c r="O112"/>
  <c r="O103"/>
  <c r="O102"/>
  <c r="O101"/>
  <c r="O100"/>
  <c r="O99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39" i="10"/>
  <c r="O38"/>
  <c r="O37"/>
  <c r="O28"/>
  <c r="O27"/>
  <c r="O26"/>
  <c r="O17"/>
  <c r="O16"/>
  <c r="O15"/>
  <c r="O11"/>
  <c r="O10"/>
  <c r="O9"/>
  <c r="O8"/>
  <c r="O7"/>
  <c r="O126" i="7"/>
  <c r="O125"/>
  <c r="O116"/>
  <c r="O115"/>
  <c r="O114"/>
  <c r="O113"/>
  <c r="O112"/>
  <c r="O111"/>
  <c r="O110"/>
  <c r="O109"/>
  <c r="O108"/>
  <c r="O107"/>
  <c r="O106"/>
  <c r="O105"/>
  <c r="O104"/>
  <c r="O95"/>
  <c r="O94"/>
  <c r="O93"/>
  <c r="O92"/>
  <c r="O83"/>
  <c r="O82"/>
  <c r="O81"/>
  <c r="O72"/>
  <c r="O71"/>
  <c r="O70"/>
  <c r="O69"/>
  <c r="O67"/>
  <c r="O66"/>
  <c r="O64"/>
  <c r="O63"/>
  <c r="O62"/>
  <c r="O59"/>
  <c r="O58"/>
  <c r="O56"/>
  <c r="O55"/>
  <c r="O53"/>
  <c r="O52"/>
  <c r="O51"/>
  <c r="O48"/>
  <c r="O47"/>
  <c r="O45"/>
  <c r="O44"/>
  <c r="O34"/>
  <c r="O33"/>
  <c r="O29"/>
  <c r="O25"/>
  <c r="O24"/>
  <c r="O22"/>
  <c r="O21"/>
  <c r="O18"/>
  <c r="O16"/>
  <c r="O15"/>
  <c r="O97" i="6"/>
  <c r="O96"/>
  <c r="O95"/>
  <c r="O86"/>
  <c r="O85"/>
  <c r="O84"/>
  <c r="O83"/>
  <c r="O82"/>
  <c r="O81"/>
  <c r="O72"/>
  <c r="O71"/>
  <c r="O70"/>
  <c r="O69"/>
  <c r="O68"/>
  <c r="O67"/>
  <c r="O66"/>
  <c r="O65"/>
  <c r="O64"/>
  <c r="O63"/>
  <c r="O62"/>
  <c r="O61"/>
  <c r="O60"/>
  <c r="O59"/>
  <c r="O58"/>
  <c r="O57"/>
  <c r="O56"/>
  <c r="O47"/>
  <c r="O46"/>
  <c r="O45"/>
  <c r="O36"/>
  <c r="O27"/>
  <c r="O26"/>
  <c r="O25"/>
  <c r="O7"/>
  <c r="O6"/>
  <c r="L61" i="8" l="1"/>
  <c r="L41" i="10"/>
  <c r="N192" i="8" l="1"/>
  <c r="M192"/>
  <c r="L192"/>
  <c r="N180"/>
  <c r="M180"/>
  <c r="L180"/>
  <c r="N105"/>
  <c r="M105"/>
  <c r="L105"/>
  <c r="N61"/>
  <c r="M61"/>
  <c r="N19" i="10"/>
  <c r="M19"/>
  <c r="L19"/>
  <c r="N97" i="7"/>
  <c r="M97"/>
  <c r="L97"/>
  <c r="N85"/>
  <c r="M85"/>
  <c r="L85"/>
  <c r="N99" i="6"/>
  <c r="M99"/>
  <c r="L99"/>
  <c r="N49"/>
  <c r="M49"/>
  <c r="L49"/>
  <c r="N29"/>
  <c r="M29"/>
  <c r="L29"/>
  <c r="N18"/>
  <c r="M18"/>
  <c r="L18"/>
  <c r="O29" l="1"/>
  <c r="O192" i="8"/>
  <c r="M193"/>
  <c r="L47" i="21" s="1"/>
  <c r="M20" i="10"/>
  <c r="O97" i="7"/>
  <c r="M98"/>
  <c r="M30" i="6"/>
  <c r="F31" i="21" l="1"/>
  <c r="N225" i="8"/>
  <c r="M225"/>
  <c r="L225"/>
  <c r="O225"/>
  <c r="N216"/>
  <c r="M216"/>
  <c r="L216"/>
  <c r="N161"/>
  <c r="M161"/>
  <c r="L161"/>
  <c r="N145"/>
  <c r="M145"/>
  <c r="L145"/>
  <c r="N130"/>
  <c r="M130"/>
  <c r="L130"/>
  <c r="N119"/>
  <c r="M119"/>
  <c r="L119"/>
  <c r="N92"/>
  <c r="M92"/>
  <c r="M62"/>
  <c r="O6"/>
  <c r="N41" i="10"/>
  <c r="M41"/>
  <c r="N30"/>
  <c r="M30"/>
  <c r="L30"/>
  <c r="O6"/>
  <c r="N128" i="7"/>
  <c r="M128"/>
  <c r="L128"/>
  <c r="N118"/>
  <c r="M118"/>
  <c r="L118"/>
  <c r="N74"/>
  <c r="M74"/>
  <c r="L74"/>
  <c r="N36"/>
  <c r="M36"/>
  <c r="L36"/>
  <c r="N8"/>
  <c r="M8"/>
  <c r="L8"/>
  <c r="O8"/>
  <c r="N88" i="6"/>
  <c r="M88"/>
  <c r="L88"/>
  <c r="N74"/>
  <c r="M74"/>
  <c r="L74"/>
  <c r="N38"/>
  <c r="M38"/>
  <c r="L38"/>
  <c r="O38"/>
  <c r="N9"/>
  <c r="M9"/>
  <c r="L9"/>
  <c r="M10" l="1"/>
  <c r="M93" i="8"/>
  <c r="L46" i="10"/>
  <c r="N46"/>
  <c r="M46"/>
  <c r="O216" i="8"/>
  <c r="L105" i="6"/>
  <c r="N105"/>
  <c r="M105"/>
  <c r="M9" i="7"/>
  <c r="O18" i="6"/>
  <c r="O49"/>
  <c r="M226" i="8"/>
  <c r="M227" s="1"/>
  <c r="M146"/>
  <c r="L41" i="21" s="1"/>
  <c r="O105" i="8"/>
  <c r="O99" i="6"/>
  <c r="O119" i="8"/>
  <c r="M162"/>
  <c r="L43" i="21" s="1"/>
  <c r="O85" i="7"/>
  <c r="N133"/>
  <c r="M133"/>
  <c r="L133"/>
  <c r="M75" i="6"/>
  <c r="M39"/>
  <c r="O9"/>
  <c r="M42" i="10"/>
  <c r="L31" i="21"/>
  <c r="O180" i="8"/>
  <c r="O61"/>
  <c r="L230"/>
  <c r="M230"/>
  <c r="N230"/>
  <c r="O19" i="10"/>
  <c r="O145" i="8"/>
  <c r="M106"/>
  <c r="M129" i="7"/>
  <c r="M131" i="8"/>
  <c r="O118" i="7"/>
  <c r="O92" i="8"/>
  <c r="M181"/>
  <c r="O130"/>
  <c r="O128" i="7"/>
  <c r="O88" i="6"/>
  <c r="O30" i="10"/>
  <c r="O41"/>
  <c r="O74" i="6"/>
  <c r="O161" i="8"/>
  <c r="M119" i="7"/>
  <c r="M75"/>
  <c r="O74"/>
  <c r="O36"/>
  <c r="M217" i="8"/>
  <c r="M120"/>
  <c r="L37" i="21" s="1"/>
  <c r="M31" i="10"/>
  <c r="L16" i="21"/>
  <c r="M86" i="7"/>
  <c r="M37"/>
  <c r="M100" i="6"/>
  <c r="M89"/>
  <c r="M50"/>
  <c r="M19"/>
  <c r="O46" i="10" l="1"/>
  <c r="F33" i="21"/>
  <c r="O105" i="6"/>
  <c r="L8" i="21"/>
  <c r="L51"/>
  <c r="F14"/>
  <c r="L33"/>
  <c r="F18"/>
  <c r="L39"/>
  <c r="E53"/>
  <c r="F20"/>
  <c r="D53"/>
  <c r="L35"/>
  <c r="J53"/>
  <c r="L20"/>
  <c r="F10"/>
  <c r="K24"/>
  <c r="M47" i="10"/>
  <c r="L18" i="21"/>
  <c r="L12"/>
  <c r="F12"/>
  <c r="L49"/>
  <c r="M231" i="8"/>
  <c r="H9" i="20"/>
  <c r="F35" i="21"/>
  <c r="H8" i="20"/>
  <c r="H7"/>
  <c r="F11"/>
  <c r="M134" i="7"/>
  <c r="G11" i="20"/>
  <c r="L10" i="21"/>
  <c r="J24"/>
  <c r="F22"/>
  <c r="F16"/>
  <c r="M106" i="6"/>
  <c r="D24" i="21"/>
  <c r="F8"/>
  <c r="K53" l="1"/>
  <c r="E24"/>
  <c r="F53"/>
  <c r="L45"/>
  <c r="L53" s="1"/>
  <c r="L14"/>
  <c r="L24" s="1"/>
  <c r="F24"/>
  <c r="O230" i="8"/>
  <c r="O133" i="7"/>
  <c r="E11" i="20"/>
  <c r="H6"/>
  <c r="H11" s="1"/>
</calcChain>
</file>

<file path=xl/sharedStrings.xml><?xml version="1.0" encoding="utf-8"?>
<sst xmlns="http://schemas.openxmlformats.org/spreadsheetml/2006/main" count="2037" uniqueCount="730">
  <si>
    <t>I</t>
  </si>
  <si>
    <t>Principal</t>
  </si>
  <si>
    <t>Interest</t>
  </si>
  <si>
    <t>Total</t>
  </si>
  <si>
    <t>Penal Interest</t>
  </si>
  <si>
    <t>23.03.16</t>
  </si>
  <si>
    <t>II</t>
  </si>
  <si>
    <t>CC-20</t>
  </si>
  <si>
    <t>CC-22</t>
  </si>
  <si>
    <t>31.12.14</t>
  </si>
  <si>
    <t>CC-33</t>
  </si>
  <si>
    <t>CC-34</t>
  </si>
  <si>
    <t>26.07.17</t>
  </si>
  <si>
    <t>Cane Development</t>
  </si>
  <si>
    <t>18.03.94</t>
  </si>
  <si>
    <t>R-51</t>
  </si>
  <si>
    <t>15.10.09</t>
  </si>
  <si>
    <t>R-52</t>
  </si>
  <si>
    <t>03.06.10</t>
  </si>
  <si>
    <t>S-31</t>
  </si>
  <si>
    <t>27.11.12</t>
  </si>
  <si>
    <t>S-32</t>
  </si>
  <si>
    <t>S-52</t>
  </si>
  <si>
    <t>29.03.19</t>
  </si>
  <si>
    <t>V-22</t>
  </si>
  <si>
    <t>V-23</t>
  </si>
  <si>
    <t>V-51</t>
  </si>
  <si>
    <t>V-52</t>
  </si>
  <si>
    <t>V-66</t>
  </si>
  <si>
    <t>31.03.18</t>
  </si>
  <si>
    <t>X-84</t>
  </si>
  <si>
    <t>A-I/37</t>
  </si>
  <si>
    <t>II-49</t>
  </si>
  <si>
    <t>II-51</t>
  </si>
  <si>
    <t>II-55</t>
  </si>
  <si>
    <t>12.08.98</t>
  </si>
  <si>
    <t>III-59</t>
  </si>
  <si>
    <t>III-39</t>
  </si>
  <si>
    <t>III-19</t>
  </si>
  <si>
    <t>IV-81</t>
  </si>
  <si>
    <t>IX-20</t>
  </si>
  <si>
    <t>IX-22</t>
  </si>
  <si>
    <t>27.07.16</t>
  </si>
  <si>
    <t>12.11.15</t>
  </si>
  <si>
    <t>IX-46</t>
  </si>
  <si>
    <t>IX-47</t>
  </si>
  <si>
    <t>17.03.16</t>
  </si>
  <si>
    <t>30.03.16</t>
  </si>
  <si>
    <t>IX-59</t>
  </si>
  <si>
    <t>IX-64</t>
  </si>
  <si>
    <t>12.09.16</t>
  </si>
  <si>
    <t>IX-65</t>
  </si>
  <si>
    <t>IX-67</t>
  </si>
  <si>
    <t>IX-69</t>
  </si>
  <si>
    <t>IX-70</t>
  </si>
  <si>
    <t>17.01.17</t>
  </si>
  <si>
    <t>IX-73</t>
  </si>
  <si>
    <t>15.03.18</t>
  </si>
  <si>
    <t>IX-75</t>
  </si>
  <si>
    <t>24.03.17</t>
  </si>
  <si>
    <t>IX-76</t>
  </si>
  <si>
    <t>16.05.17</t>
  </si>
  <si>
    <t>31.03.17</t>
  </si>
  <si>
    <t>IX-82</t>
  </si>
  <si>
    <t>18.05.17</t>
  </si>
  <si>
    <t>IX-89</t>
  </si>
  <si>
    <t>IX-91</t>
  </si>
  <si>
    <t>IX-94</t>
  </si>
  <si>
    <t>IX-95</t>
  </si>
  <si>
    <t>V-35</t>
  </si>
  <si>
    <t>V-67</t>
  </si>
  <si>
    <t>V-92</t>
  </si>
  <si>
    <t>VII-52</t>
  </si>
  <si>
    <t>VII-53</t>
  </si>
  <si>
    <t>VII-67</t>
  </si>
  <si>
    <t>VII-91</t>
  </si>
  <si>
    <t>VIII-12</t>
  </si>
  <si>
    <t>VIII-13</t>
  </si>
  <si>
    <t>VIII-19</t>
  </si>
  <si>
    <t>VIII-21</t>
  </si>
  <si>
    <t>VIII-22</t>
  </si>
  <si>
    <t>VIII-58</t>
  </si>
  <si>
    <t>VIII-64</t>
  </si>
  <si>
    <t>02.11.12</t>
  </si>
  <si>
    <t>VIII-65</t>
  </si>
  <si>
    <t>VIII-79</t>
  </si>
  <si>
    <t>XI-10</t>
  </si>
  <si>
    <t>XI-11</t>
  </si>
  <si>
    <t>XI-13</t>
  </si>
  <si>
    <t>XI-15</t>
  </si>
  <si>
    <t>XI-17</t>
  </si>
  <si>
    <t>XI-18</t>
  </si>
  <si>
    <t>XI-20</t>
  </si>
  <si>
    <t>XI-21</t>
  </si>
  <si>
    <t>XI-23</t>
  </si>
  <si>
    <t>XI-25</t>
  </si>
  <si>
    <t>XI-27</t>
  </si>
  <si>
    <t>XI-28</t>
  </si>
  <si>
    <t>XI-29</t>
  </si>
  <si>
    <t>XI-30</t>
  </si>
  <si>
    <t>XI-32</t>
  </si>
  <si>
    <t>XI-34</t>
  </si>
  <si>
    <t>XI-35</t>
  </si>
  <si>
    <t>XI-38</t>
  </si>
  <si>
    <t>XI-39</t>
  </si>
  <si>
    <t>III</t>
  </si>
  <si>
    <t>IV</t>
  </si>
  <si>
    <t>VI-78</t>
  </si>
  <si>
    <t>VI-80</t>
  </si>
  <si>
    <t>VI-81</t>
  </si>
  <si>
    <t>X-10</t>
  </si>
  <si>
    <t>X-12</t>
  </si>
  <si>
    <t>X-13</t>
  </si>
  <si>
    <t>X-25</t>
  </si>
  <si>
    <t>X-36</t>
  </si>
  <si>
    <t>A-20</t>
  </si>
  <si>
    <t>A-30</t>
  </si>
  <si>
    <t>A-33</t>
  </si>
  <si>
    <t>A-38</t>
  </si>
  <si>
    <t>AA-16</t>
  </si>
  <si>
    <t>AA-18</t>
  </si>
  <si>
    <t>AA-30</t>
  </si>
  <si>
    <t>AA-36</t>
  </si>
  <si>
    <t>AA-38</t>
  </si>
  <si>
    <t>AA-48</t>
  </si>
  <si>
    <t>AA-56</t>
  </si>
  <si>
    <t>AA-60</t>
  </si>
  <si>
    <t>AA-65</t>
  </si>
  <si>
    <t>AA-67</t>
  </si>
  <si>
    <t>AA-68</t>
  </si>
  <si>
    <t>AA-69</t>
  </si>
  <si>
    <t>AA-70</t>
  </si>
  <si>
    <t>AA-72</t>
  </si>
  <si>
    <t>AA-73</t>
  </si>
  <si>
    <t>AA-75</t>
  </si>
  <si>
    <t>AA-76</t>
  </si>
  <si>
    <t>AA-78</t>
  </si>
  <si>
    <t>AA-80</t>
  </si>
  <si>
    <t>AA-82</t>
  </si>
  <si>
    <t>AA-83</t>
  </si>
  <si>
    <t>AA-85</t>
  </si>
  <si>
    <t>AA-86</t>
  </si>
  <si>
    <t>AA-88</t>
  </si>
  <si>
    <t>AA-89</t>
  </si>
  <si>
    <t>AA-91</t>
  </si>
  <si>
    <t>AA-92</t>
  </si>
  <si>
    <t>A-II/19</t>
  </si>
  <si>
    <t>DD-10</t>
  </si>
  <si>
    <t>DD-12</t>
  </si>
  <si>
    <t>DD-13</t>
  </si>
  <si>
    <t>DD-15</t>
  </si>
  <si>
    <t>DD-17</t>
  </si>
  <si>
    <t>DD-20</t>
  </si>
  <si>
    <t>DD-21</t>
  </si>
  <si>
    <t>DD-26</t>
  </si>
  <si>
    <t>DD-27</t>
  </si>
  <si>
    <t>DD-29</t>
  </si>
  <si>
    <t>DD-30</t>
  </si>
  <si>
    <t>DD-32</t>
  </si>
  <si>
    <t>DD-34</t>
  </si>
  <si>
    <t>DD-42</t>
  </si>
  <si>
    <t>DD-43</t>
  </si>
  <si>
    <t>F-44</t>
  </si>
  <si>
    <t>F-50</t>
  </si>
  <si>
    <t>F-89</t>
  </si>
  <si>
    <t>J-12</t>
  </si>
  <si>
    <t>29.06.99</t>
  </si>
  <si>
    <t>J-16</t>
  </si>
  <si>
    <t>J-33</t>
  </si>
  <si>
    <t>15.10.90</t>
  </si>
  <si>
    <t>J-39</t>
  </si>
  <si>
    <t>J-42</t>
  </si>
  <si>
    <t>J-45</t>
  </si>
  <si>
    <t>J-79</t>
  </si>
  <si>
    <t>J-84</t>
  </si>
  <si>
    <t>J-85</t>
  </si>
  <si>
    <t>J-91</t>
  </si>
  <si>
    <t>J-92</t>
  </si>
  <si>
    <t>L-32</t>
  </si>
  <si>
    <t>L-34</t>
  </si>
  <si>
    <t>L-45</t>
  </si>
  <si>
    <t>L-47</t>
  </si>
  <si>
    <t>L-89</t>
  </si>
  <si>
    <t>L-91</t>
  </si>
  <si>
    <t>N-38</t>
  </si>
  <si>
    <t>N-40</t>
  </si>
  <si>
    <t>N-46</t>
  </si>
  <si>
    <t>N-48</t>
  </si>
  <si>
    <t>N-50</t>
  </si>
  <si>
    <t>N-52</t>
  </si>
  <si>
    <t>N-78</t>
  </si>
  <si>
    <t>N-79</t>
  </si>
  <si>
    <t>N-86</t>
  </si>
  <si>
    <t>23.08.95</t>
  </si>
  <si>
    <t>N-88</t>
  </si>
  <si>
    <t>N-89</t>
  </si>
  <si>
    <t>31.03.97</t>
  </si>
  <si>
    <t>29.11.95</t>
  </si>
  <si>
    <t>P-12</t>
  </si>
  <si>
    <t>P-14</t>
  </si>
  <si>
    <t>20.06.96</t>
  </si>
  <si>
    <t>P-24</t>
  </si>
  <si>
    <t>16.07.96</t>
  </si>
  <si>
    <t>P-26</t>
  </si>
  <si>
    <t>26.09.97</t>
  </si>
  <si>
    <t>P-54</t>
  </si>
  <si>
    <t>22.08.97</t>
  </si>
  <si>
    <t>P-56</t>
  </si>
  <si>
    <t>P-60</t>
  </si>
  <si>
    <t>18.09.97</t>
  </si>
  <si>
    <t>P-61</t>
  </si>
  <si>
    <t>05.03.99</t>
  </si>
  <si>
    <t>P-88</t>
  </si>
  <si>
    <t>P-89</t>
  </si>
  <si>
    <t>07.12.99</t>
  </si>
  <si>
    <t>24.12.99</t>
  </si>
  <si>
    <t>24.11.00</t>
  </si>
  <si>
    <t>14.06.01</t>
  </si>
  <si>
    <t>10.12.01</t>
  </si>
  <si>
    <t>27.12.01</t>
  </si>
  <si>
    <t>W-90</t>
  </si>
  <si>
    <t>W-91</t>
  </si>
  <si>
    <t>Y-13</t>
  </si>
  <si>
    <t>Y-14</t>
  </si>
  <si>
    <t>Y-62</t>
  </si>
  <si>
    <t>Y-63</t>
  </si>
  <si>
    <t>Y-70</t>
  </si>
  <si>
    <t>Z-12</t>
  </si>
  <si>
    <t>Z-13</t>
  </si>
  <si>
    <t>Z-15</t>
  </si>
  <si>
    <t>Z-16</t>
  </si>
  <si>
    <t>Z-29</t>
  </si>
  <si>
    <t>Z-30</t>
  </si>
  <si>
    <t>Z-36</t>
  </si>
  <si>
    <t>Z-46</t>
  </si>
  <si>
    <t>Z-47</t>
  </si>
  <si>
    <t>Z-65</t>
  </si>
  <si>
    <t>Z-67</t>
  </si>
  <si>
    <t>Z-68</t>
  </si>
  <si>
    <t>Z-69</t>
  </si>
  <si>
    <t>H-15</t>
  </si>
  <si>
    <t>I-35</t>
  </si>
  <si>
    <t>K-67</t>
  </si>
  <si>
    <t>K-68</t>
  </si>
  <si>
    <t>K-70</t>
  </si>
  <si>
    <t>Q-62</t>
  </si>
  <si>
    <t>Q-91</t>
  </si>
  <si>
    <t>X-19</t>
  </si>
  <si>
    <t>X-56</t>
  </si>
  <si>
    <t>VIII-71</t>
  </si>
  <si>
    <t>VIII-73</t>
  </si>
  <si>
    <t>VIII-74</t>
  </si>
  <si>
    <t>VIII-83</t>
  </si>
  <si>
    <t>T-70</t>
  </si>
  <si>
    <t>T-69</t>
  </si>
  <si>
    <t>T-43</t>
  </si>
  <si>
    <t>T-42</t>
  </si>
  <si>
    <t>T-26</t>
  </si>
  <si>
    <t>T-17</t>
  </si>
  <si>
    <t>T-15</t>
  </si>
  <si>
    <t>T-14</t>
  </si>
  <si>
    <t>T-79</t>
  </si>
  <si>
    <t>T-81</t>
  </si>
  <si>
    <t>T-93</t>
  </si>
  <si>
    <t>Sl. No.</t>
  </si>
  <si>
    <t>Name of the Mills</t>
  </si>
  <si>
    <t>State</t>
  </si>
  <si>
    <t>Page-Vol.</t>
  </si>
  <si>
    <t>Amount Sanctioned</t>
  </si>
  <si>
    <t>Date of Payment</t>
  </si>
  <si>
    <t>No. of Instll.</t>
  </si>
  <si>
    <t>Amount Paid</t>
  </si>
  <si>
    <t>Pr. Amount</t>
  </si>
  <si>
    <t>Amount due</t>
  </si>
  <si>
    <t>In Lakh</t>
  </si>
  <si>
    <t>29.03.88</t>
  </si>
  <si>
    <t>20.04.90</t>
  </si>
  <si>
    <t>08.01.91</t>
  </si>
  <si>
    <t>21.01.91</t>
  </si>
  <si>
    <t>11.03.92</t>
  </si>
  <si>
    <t>13.03.94</t>
  </si>
  <si>
    <t>31.03.89</t>
  </si>
  <si>
    <t>08.10.92</t>
  </si>
  <si>
    <t>24.08.93</t>
  </si>
  <si>
    <t>12.04.96</t>
  </si>
  <si>
    <t>29.03.96</t>
  </si>
  <si>
    <t>26.03.02</t>
  </si>
  <si>
    <t>17.01.11</t>
  </si>
  <si>
    <t>Z-37</t>
  </si>
  <si>
    <t>02.12.11</t>
  </si>
  <si>
    <t>09.11.10</t>
  </si>
  <si>
    <t>02.06.11</t>
  </si>
  <si>
    <t>31.03.09</t>
  </si>
  <si>
    <t>15.07.10</t>
  </si>
  <si>
    <t>31.03.12</t>
  </si>
  <si>
    <t>03.04.12</t>
  </si>
  <si>
    <t>18.06.14</t>
  </si>
  <si>
    <t>24.01.13</t>
  </si>
  <si>
    <t>27.02.13</t>
  </si>
  <si>
    <t>05.07.13</t>
  </si>
  <si>
    <t>05.08.14</t>
  </si>
  <si>
    <t>05.11.15</t>
  </si>
  <si>
    <t>28.03.15</t>
  </si>
  <si>
    <t>24.04.15</t>
  </si>
  <si>
    <t>Maharashtra</t>
  </si>
  <si>
    <t>04.03.99</t>
  </si>
  <si>
    <t>04.09.91</t>
  </si>
  <si>
    <t>30.06.95</t>
  </si>
  <si>
    <t>28.09.95</t>
  </si>
  <si>
    <t>11.03.99</t>
  </si>
  <si>
    <t>18.02.01</t>
  </si>
  <si>
    <t>27.03.86</t>
  </si>
  <si>
    <t>16.07.98</t>
  </si>
  <si>
    <t>15.03.99</t>
  </si>
  <si>
    <t>21.12.95</t>
  </si>
  <si>
    <t>03.08.10</t>
  </si>
  <si>
    <t>20.07.11</t>
  </si>
  <si>
    <t>08.12.06</t>
  </si>
  <si>
    <t>02.01.08</t>
  </si>
  <si>
    <t>25.02.11</t>
  </si>
  <si>
    <t>U.P.</t>
  </si>
  <si>
    <t>09.10.14</t>
  </si>
  <si>
    <t>07.02.91</t>
  </si>
  <si>
    <t>06.01.94</t>
  </si>
  <si>
    <t>01.03.94</t>
  </si>
  <si>
    <t>17.01.92</t>
  </si>
  <si>
    <t>13.05.92</t>
  </si>
  <si>
    <t>M.P.</t>
  </si>
  <si>
    <t>22.02.90</t>
  </si>
  <si>
    <t>30.03.88</t>
  </si>
  <si>
    <t>Punjab</t>
  </si>
  <si>
    <t>24.01.94</t>
  </si>
  <si>
    <t>27.06.94</t>
  </si>
  <si>
    <t>22.01.10</t>
  </si>
  <si>
    <t>Orissa</t>
  </si>
  <si>
    <t>18.11.05</t>
  </si>
  <si>
    <t>22.09.06</t>
  </si>
  <si>
    <t>08.05.09</t>
  </si>
  <si>
    <t>09.09.13</t>
  </si>
  <si>
    <t>18.06.99</t>
  </si>
  <si>
    <t>14.07.92</t>
  </si>
  <si>
    <t>19.09.92</t>
  </si>
  <si>
    <t>24.11.01</t>
  </si>
  <si>
    <t>Gujarat</t>
  </si>
  <si>
    <t>28.12.92</t>
  </si>
  <si>
    <t>17.01.94</t>
  </si>
  <si>
    <t>18.02.94</t>
  </si>
  <si>
    <t>22.03.95</t>
  </si>
  <si>
    <t>04.07.11</t>
  </si>
  <si>
    <t>30.12.11</t>
  </si>
  <si>
    <t>09.07.99</t>
  </si>
  <si>
    <t>22.02.01</t>
  </si>
  <si>
    <t>Bihar</t>
  </si>
  <si>
    <t>17.02.98</t>
  </si>
  <si>
    <t>21.09.10</t>
  </si>
  <si>
    <t>05.05.14</t>
  </si>
  <si>
    <t>14.08.14</t>
  </si>
  <si>
    <t>Karnataka</t>
  </si>
  <si>
    <t>A.P.</t>
  </si>
  <si>
    <t>Uttrakhand</t>
  </si>
  <si>
    <t>Tamilnadu</t>
  </si>
  <si>
    <t>A-04</t>
  </si>
  <si>
    <t>AA-01</t>
  </si>
  <si>
    <t>AA-02</t>
  </si>
  <si>
    <t>DD-03</t>
  </si>
  <si>
    <t>DD-04</t>
  </si>
  <si>
    <t>DD-06</t>
  </si>
  <si>
    <t>N-02</t>
  </si>
  <si>
    <t>N-04</t>
  </si>
  <si>
    <t>P-02</t>
  </si>
  <si>
    <t>P-04</t>
  </si>
  <si>
    <t>T-04</t>
  </si>
  <si>
    <t>T-05</t>
  </si>
  <si>
    <t>W-01</t>
  </si>
  <si>
    <t>W-02</t>
  </si>
  <si>
    <t xml:space="preserve">Amount Sanctioned </t>
  </si>
  <si>
    <t>Penal Intt.</t>
  </si>
  <si>
    <t xml:space="preserve">Amount Due </t>
  </si>
  <si>
    <t>23.09.98</t>
  </si>
  <si>
    <t>30.09.13</t>
  </si>
  <si>
    <t>30.03.15</t>
  </si>
  <si>
    <t>05.02.13</t>
  </si>
  <si>
    <t>03.02.99</t>
  </si>
  <si>
    <t>29.03.00</t>
  </si>
  <si>
    <t>20.07.12</t>
  </si>
  <si>
    <t>28.02.14</t>
  </si>
  <si>
    <t>14.03.13</t>
  </si>
  <si>
    <t>30.03.94</t>
  </si>
  <si>
    <t>12.12.94</t>
  </si>
  <si>
    <t>07.10.96</t>
  </si>
  <si>
    <t>21.08.09</t>
  </si>
  <si>
    <t>23.09.10</t>
  </si>
  <si>
    <t>18.08.98</t>
  </si>
  <si>
    <t>01.09.98</t>
  </si>
  <si>
    <t>30.09.98</t>
  </si>
  <si>
    <t>09.08.04</t>
  </si>
  <si>
    <t>09.08.05</t>
  </si>
  <si>
    <t>22.03.06</t>
  </si>
  <si>
    <t>30.10.09</t>
  </si>
  <si>
    <t>04.06.14</t>
  </si>
  <si>
    <t>24.07.13</t>
  </si>
  <si>
    <t>30.06.14</t>
  </si>
  <si>
    <t>Kerla</t>
  </si>
  <si>
    <t>CC-01</t>
  </si>
  <si>
    <t>CC-02</t>
  </si>
  <si>
    <t>CC-04</t>
  </si>
  <si>
    <t>CC-05</t>
  </si>
  <si>
    <t>CC-07</t>
  </si>
  <si>
    <t>CC-08</t>
  </si>
  <si>
    <t>GRAND TOTAL</t>
  </si>
  <si>
    <t>IX-01</t>
  </si>
  <si>
    <t>IX-07</t>
  </si>
  <si>
    <t>VIII-04</t>
  </si>
  <si>
    <t>VIII-05</t>
  </si>
  <si>
    <t>XI-01</t>
  </si>
  <si>
    <t>XI-02</t>
  </si>
  <si>
    <t>XI-03</t>
  </si>
  <si>
    <t>XI-04</t>
  </si>
  <si>
    <t>XI-06</t>
  </si>
  <si>
    <t>05.11.07</t>
  </si>
  <si>
    <t>21.12.09</t>
  </si>
  <si>
    <t>08.01.10</t>
  </si>
  <si>
    <t>28.03.13</t>
  </si>
  <si>
    <t>01.01.17</t>
  </si>
  <si>
    <t>23.08.18</t>
  </si>
  <si>
    <t>01.03.13</t>
  </si>
  <si>
    <t>23.09.08</t>
  </si>
  <si>
    <t>31.03.14</t>
  </si>
  <si>
    <t>26.07.16</t>
  </si>
  <si>
    <t>14.03.18</t>
  </si>
  <si>
    <t>27.11.17</t>
  </si>
  <si>
    <t>15.06.18</t>
  </si>
  <si>
    <t>14.05.10</t>
  </si>
  <si>
    <t>06.12.10</t>
  </si>
  <si>
    <t>14.01.11</t>
  </si>
  <si>
    <t>20.01.11</t>
  </si>
  <si>
    <t>18.01.12</t>
  </si>
  <si>
    <t>15.01.13</t>
  </si>
  <si>
    <t>14.08.13</t>
  </si>
  <si>
    <t>31.07.13</t>
  </si>
  <si>
    <t>28.03.14</t>
  </si>
  <si>
    <t>20.01.06</t>
  </si>
  <si>
    <t>27.06.11</t>
  </si>
  <si>
    <t>Gujrat</t>
  </si>
  <si>
    <t>Maharastra</t>
  </si>
  <si>
    <t>X-01</t>
  </si>
  <si>
    <t>19.01.12</t>
  </si>
  <si>
    <t>Interest + Penal Interest</t>
  </si>
  <si>
    <t>In Rupees</t>
  </si>
  <si>
    <t>Name of the Scheme</t>
  </si>
  <si>
    <t>27.02.20</t>
  </si>
  <si>
    <t>26.09.18</t>
  </si>
  <si>
    <t>28.09.18</t>
  </si>
  <si>
    <t>06.12.16</t>
  </si>
  <si>
    <t>08.09.17</t>
  </si>
  <si>
    <t>28.02.19</t>
  </si>
  <si>
    <t>09.08.16</t>
  </si>
  <si>
    <t>24.04.19</t>
  </si>
  <si>
    <t>06.02.17</t>
  </si>
  <si>
    <t>02.12.15</t>
  </si>
  <si>
    <t>03.08.16</t>
  </si>
  <si>
    <t>`</t>
  </si>
  <si>
    <t>14.03.20</t>
  </si>
  <si>
    <t>30.01.17</t>
  </si>
  <si>
    <t>21.11.19</t>
  </si>
  <si>
    <t>31.12.19</t>
  </si>
  <si>
    <t>30.09.20</t>
  </si>
  <si>
    <t>24.11.20</t>
  </si>
  <si>
    <t>25.06.20</t>
  </si>
  <si>
    <t>30.06.20</t>
  </si>
  <si>
    <t>24.12.20</t>
  </si>
  <si>
    <t>08.01.21</t>
  </si>
  <si>
    <t>25.01.21</t>
  </si>
  <si>
    <t>11.02.21</t>
  </si>
  <si>
    <t>17.05.18</t>
  </si>
  <si>
    <t>29.03.18</t>
  </si>
  <si>
    <t>31.12.18</t>
  </si>
  <si>
    <t>X-78</t>
  </si>
  <si>
    <t>X-79</t>
  </si>
  <si>
    <t>X-80</t>
  </si>
  <si>
    <t>X-70</t>
  </si>
  <si>
    <t>Interest + Penal_Intt.</t>
  </si>
  <si>
    <t>-</t>
  </si>
  <si>
    <r>
      <t>Interest + Penal</t>
    </r>
    <r>
      <rPr>
        <b/>
        <sz val="10"/>
        <color indexed="23"/>
        <rFont val="Tahoma"/>
        <family val="2"/>
      </rPr>
      <t>_</t>
    </r>
    <r>
      <rPr>
        <b/>
        <sz val="10"/>
        <rFont val="Tahoma"/>
        <family val="2"/>
      </rPr>
      <t>Intt.</t>
    </r>
  </si>
  <si>
    <t>XI-36</t>
  </si>
  <si>
    <t>XI-37</t>
  </si>
  <si>
    <t>27.09.21</t>
  </si>
  <si>
    <t>05.10.21</t>
  </si>
  <si>
    <r>
      <rPr>
        <b/>
        <sz val="9"/>
        <color rgb="FF3333FF"/>
        <rFont val="Tahoma"/>
        <family val="2"/>
      </rPr>
      <t>M/s. N.C.S Sugars Ltd.</t>
    </r>
    <r>
      <rPr>
        <sz val="9"/>
        <rFont val="Tahoma"/>
        <family val="2"/>
      </rPr>
      <t>, Vizarnagaram, Distt. Bobbilli, A.P.</t>
    </r>
  </si>
  <si>
    <r>
      <rPr>
        <b/>
        <sz val="9"/>
        <color rgb="FF3333FF"/>
        <rFont val="Tahoma"/>
        <family val="2"/>
      </rPr>
      <t>M/s. Bannari Amman Sugars Ltd.</t>
    </r>
    <r>
      <rPr>
        <sz val="9"/>
        <rFont val="Tahoma"/>
        <family val="2"/>
      </rPr>
      <t>, (B.A.C.L), Village Kunthur, Taluka Kollegal, Distt. Chamrajnagar, Karnataka</t>
    </r>
  </si>
  <si>
    <r>
      <rPr>
        <b/>
        <sz val="9"/>
        <color rgb="FF3333FF"/>
        <rFont val="Tahoma"/>
        <family val="2"/>
      </rPr>
      <t>M/s. Bhalkeshwar Sugars Ltd.</t>
    </r>
    <r>
      <rPr>
        <sz val="9"/>
        <rFont val="Tahoma"/>
        <family val="2"/>
      </rPr>
      <t>, Bajolga, Taluka Bhalki, Distt. Bidar, Karnataka</t>
    </r>
  </si>
  <si>
    <r>
      <rPr>
        <b/>
        <sz val="9"/>
        <color rgb="FF3333FF"/>
        <rFont val="Tahoma"/>
        <family val="2"/>
      </rPr>
      <t>M/s. Bidar Kisan Sahakari Karkhana Ltd.</t>
    </r>
    <r>
      <rPr>
        <sz val="9"/>
        <rFont val="Tahoma"/>
        <family val="2"/>
      </rPr>
      <t>, Village Mogdal, Distt. Bidar, Karnataka</t>
    </r>
  </si>
  <si>
    <r>
      <rPr>
        <b/>
        <sz val="9"/>
        <color rgb="FF3333FF"/>
        <rFont val="Tahoma"/>
        <family val="2"/>
      </rPr>
      <t>M/s. Madhucon Sugars &amp; Power Ltd.</t>
    </r>
    <r>
      <rPr>
        <sz val="9"/>
        <rFont val="Tahoma"/>
        <family val="2"/>
      </rPr>
      <t>, Rajeswarapuram, Nelakondapally, Distt. Khammam, A.P.</t>
    </r>
  </si>
  <si>
    <r>
      <rPr>
        <b/>
        <sz val="9"/>
        <color rgb="FF3333FF"/>
        <rFont val="Tahoma"/>
        <family val="2"/>
      </rPr>
      <t>M/s. Shree Una Taluka Khedut SKUM Ltd</t>
    </r>
    <r>
      <rPr>
        <sz val="9"/>
        <rFont val="Tahoma"/>
        <family val="2"/>
      </rPr>
      <t>., Godhara Road, Distt. Junagarh, Gujrat</t>
    </r>
  </si>
  <si>
    <t>X-E-78</t>
  </si>
  <si>
    <t>X-E-79</t>
  </si>
  <si>
    <t>X-E-80</t>
  </si>
  <si>
    <t>X-E-81</t>
  </si>
  <si>
    <t>X-82</t>
  </si>
  <si>
    <t>X-E-84</t>
  </si>
  <si>
    <t>X-85</t>
  </si>
  <si>
    <t>X-E-70</t>
  </si>
  <si>
    <r>
      <rPr>
        <b/>
        <sz val="9"/>
        <color rgb="FF3333FF"/>
        <rFont val="Tahoma"/>
        <family val="2"/>
      </rPr>
      <t>M/s. Harsha Sugar Ltd.</t>
    </r>
    <r>
      <rPr>
        <sz val="9"/>
        <color theme="1"/>
        <rFont val="Tahoma"/>
        <family val="2"/>
      </rPr>
      <t>, Village Savadatti, Taluka Savadatti, Distt. Belgaum, Karnataka</t>
    </r>
  </si>
  <si>
    <r>
      <rPr>
        <b/>
        <sz val="9"/>
        <color rgb="FF3333FF"/>
        <rFont val="Tahoma"/>
        <family val="2"/>
      </rPr>
      <t>M/s. Manali Sugar Ltd.</t>
    </r>
    <r>
      <rPr>
        <sz val="9"/>
        <rFont val="Tahoma"/>
        <family val="2"/>
      </rPr>
      <t>, Malaghan, Sindagi, Distt. Bijapur, Karnataka</t>
    </r>
  </si>
  <si>
    <r>
      <rPr>
        <b/>
        <sz val="9"/>
        <color rgb="FF3333FF"/>
        <rFont val="Tahoma"/>
        <family val="2"/>
      </rPr>
      <t>M/s. Mylar Sugars Ltd.</t>
    </r>
    <r>
      <rPr>
        <sz val="9"/>
        <color theme="1"/>
        <rFont val="Tahoma"/>
        <family val="2"/>
      </rPr>
      <t>, (MSL), Beerabbi Village, Hoovina, Taluka Hadagabi, Distt. Ballary, Karnataka</t>
    </r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</si>
  <si>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Unit-II (Lease of Sahakari Sakkar Karkhana Niyamit) Village Bhusanoor, Taluka Aland, Dist. Gulbarga, Karnataka</t>
    </r>
  </si>
  <si>
    <r>
      <rPr>
        <b/>
        <sz val="9"/>
        <color rgb="FF3333FF"/>
        <rFont val="Tahoma"/>
        <family val="2"/>
      </rPr>
      <t>M/s. Shri Balaji Sugar and Chemicals Pvt. Ltd.</t>
    </r>
    <r>
      <rPr>
        <sz val="9"/>
        <rFont val="Tahoma"/>
        <family val="2"/>
      </rPr>
      <t>, Yaragal, Vijapur, Karnataka</t>
    </r>
  </si>
  <si>
    <r>
      <rPr>
        <b/>
        <sz val="9"/>
        <color rgb="FF3333FF"/>
        <rFont val="Tahoma"/>
        <family val="2"/>
      </rPr>
      <t>M/s. Shri Bhimashankar S.S.K. Niyamit Ltd.</t>
    </r>
    <r>
      <rPr>
        <sz val="9"/>
        <rFont val="Tahoma"/>
        <family val="2"/>
      </rPr>
      <t>, Marguar, Taluka Indi, Distt. Vijaypur, Karnataka</t>
    </r>
  </si>
  <si>
    <r>
      <rPr>
        <b/>
        <sz val="9"/>
        <color rgb="FF3333FF"/>
        <rFont val="Tahoma"/>
        <family val="2"/>
      </rPr>
      <t>M/s. Shri Sai Priya Sugars Ltd.</t>
    </r>
    <r>
      <rPr>
        <sz val="9"/>
        <rFont val="Tahoma"/>
        <family val="2"/>
      </rPr>
      <t>, Hippargi Mygur, Taluka Jamkhandi, Distt. Bagalkot, Karnataka</t>
    </r>
  </si>
  <si>
    <r>
      <rPr>
        <b/>
        <sz val="9"/>
        <color rgb="FF3333FF"/>
        <rFont val="Tahoma"/>
        <family val="2"/>
      </rPr>
      <t>M/s. The Krishna S.S.K. Niyamit</t>
    </r>
    <r>
      <rPr>
        <sz val="9"/>
        <rFont val="Tahoma"/>
        <family val="2"/>
      </rPr>
      <t>, Sankontti, Taluka Athani, Distt. Belgaum, Karnataka</t>
    </r>
  </si>
  <si>
    <r>
      <rPr>
        <b/>
        <sz val="9"/>
        <color rgb="FF3333FF"/>
        <rFont val="Tahoma"/>
        <family val="2"/>
      </rPr>
      <t>M/s. Bhima S.S.K. Ltd.</t>
    </r>
    <r>
      <rPr>
        <sz val="9"/>
        <rFont val="Tahoma"/>
        <family val="2"/>
      </rPr>
      <t>, Takli Sikandar, Taluka Mohal, Distt. Solapur, Maharashtra</t>
    </r>
  </si>
  <si>
    <r>
      <rPr>
        <b/>
        <sz val="9"/>
        <color rgb="FF3333FF"/>
        <rFont val="Tahoma"/>
        <family val="2"/>
      </rPr>
      <t>M/s. Indreshwar Sugar Mills Ltd.</t>
    </r>
    <r>
      <rPr>
        <sz val="9"/>
        <rFont val="Tahoma"/>
        <family val="2"/>
      </rPr>
      <t>, Bhagvantnagar, Taluka Barshi, Solapur, Maharashtra</t>
    </r>
  </si>
  <si>
    <r>
      <rPr>
        <b/>
        <sz val="9"/>
        <color rgb="FF3333FF"/>
        <rFont val="Tahoma"/>
        <family val="2"/>
      </rPr>
      <t>M/s. Kakudi S.S.K.  Ltd.</t>
    </r>
    <r>
      <rPr>
        <sz val="9"/>
        <rFont val="Tahoma"/>
        <family val="2"/>
      </rPr>
      <t>, Pimpalgaon, Taluka Shrigonda, Distt. Ahmednagar, Maharashtra</t>
    </r>
  </si>
  <si>
    <r>
      <rPr>
        <b/>
        <sz val="9"/>
        <color rgb="FF3333FF"/>
        <rFont val="Tahoma"/>
        <family val="2"/>
      </rPr>
      <t>M/s. Lok Mangal Agro Ind. Ltd.</t>
    </r>
    <r>
      <rPr>
        <sz val="9"/>
        <rFont val="Tahoma"/>
        <family val="2"/>
      </rPr>
      <t>, Subhashnagar, Bibi Dharpal, Taluka North Solapur, Distt. Solapur, Maharashtra</t>
    </r>
  </si>
  <si>
    <r>
      <rPr>
        <b/>
        <sz val="9"/>
        <color rgb="FF3333FF"/>
        <rFont val="Tahoma"/>
        <family val="2"/>
      </rPr>
      <t>M/s. Mahatma Sugar &amp; Power Ltd.</t>
    </r>
    <r>
      <rPr>
        <sz val="9"/>
        <rFont val="Tahoma"/>
        <family val="2"/>
      </rPr>
      <t>, Dinkarnagar, Seloo, Distt. Wardha, Maharashtra</t>
    </r>
  </si>
  <si>
    <r>
      <rPr>
        <b/>
        <sz val="9"/>
        <color rgb="FF3333FF"/>
        <rFont val="Tahoma"/>
        <family val="2"/>
      </rPr>
      <t>M/s. Mula S.S.K. Ltd.</t>
    </r>
    <r>
      <rPr>
        <sz val="9"/>
        <rFont val="Tahoma"/>
        <family val="2"/>
      </rPr>
      <t>, Sonai, Taluka Newasa, Distt. Ahmednagar,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</si>
  <si>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 Nagar, Taluka Indapur, Distt. Pune, Maharashtra</t>
    </r>
  </si>
  <si>
    <r>
      <rPr>
        <b/>
        <sz val="9"/>
        <color rgb="FF3333FF"/>
        <rFont val="Tahoma"/>
        <family val="2"/>
      </rPr>
      <t>M/s. Sahakar Shiromani Vasantrao Kale S.S.K. Ltd.</t>
    </r>
    <r>
      <rPr>
        <sz val="9"/>
        <rFont val="Tahoma"/>
        <family val="2"/>
      </rPr>
      <t>, Chandrabhaganagar, P.O. Bhalwani, Taluka Pandharpur, Distt. Solapur, Maharashtra</t>
    </r>
  </si>
  <si>
    <r>
      <rPr>
        <b/>
        <sz val="9"/>
        <color rgb="FF3333FF"/>
        <rFont val="Tahoma"/>
        <family val="2"/>
      </rPr>
      <t>M/s. Sahakar Maharshee Shivajirao Narayanrao Nagawade S.S.K. Ltd.</t>
    </r>
    <r>
      <rPr>
        <sz val="9"/>
        <rFont val="Tahoma"/>
        <family val="2"/>
      </rPr>
      <t>, (Formerly known as The Shrigonda S.S.K. Ltd.), Shrigonda, Distt. Ahmednagar, Maharashtra</t>
    </r>
  </si>
  <si>
    <r>
      <rPr>
        <b/>
        <sz val="9"/>
        <color rgb="FF3333FF"/>
        <rFont val="Tahoma"/>
        <family val="2"/>
      </rPr>
      <t>M/s. Shree Siddheshwar S.S.K. Ltd.</t>
    </r>
    <r>
      <rPr>
        <sz val="9"/>
        <rFont val="Tahoma"/>
        <family val="2"/>
      </rPr>
      <t>, Kumatha, Taluka North Solapur, Distt. Solapur, Maharashtra</t>
    </r>
  </si>
  <si>
    <r>
      <rPr>
        <b/>
        <sz val="9"/>
        <color rgb="FF3333FF"/>
        <rFont val="Tahoma"/>
        <family val="2"/>
      </rPr>
      <t>M/s. Shri Chhatrapati S.S.K. Ltd.</t>
    </r>
    <r>
      <rPr>
        <sz val="9"/>
        <rFont val="Tahoma"/>
        <family val="2"/>
      </rPr>
      <t>, Bhavaninagar, Taluka Indapur, Distt. Pune, Maharashtra</t>
    </r>
  </si>
  <si>
    <r>
      <rPr>
        <b/>
        <sz val="9"/>
        <color rgb="FF3333FF"/>
        <rFont val="Tahoma"/>
        <family val="2"/>
      </rPr>
      <t>M/s. Shri Shankar S.S.K. Ltd.</t>
    </r>
    <r>
      <rPr>
        <sz val="9"/>
        <rFont val="Tahoma"/>
        <family val="2"/>
      </rPr>
      <t>, Sadashivnagar,Taluka Malshiras, Distt. Solapur, Maharashtra</t>
    </r>
  </si>
  <si>
    <r>
      <rPr>
        <b/>
        <sz val="9"/>
        <color rgb="FF3333FF"/>
        <rFont val="Tahoma"/>
        <family val="2"/>
      </rPr>
      <t>M/s. Shri Vithal S.S.K. Ltd.</t>
    </r>
    <r>
      <rPr>
        <sz val="9"/>
        <rFont val="Tahoma"/>
        <family val="2"/>
      </rPr>
      <t>, Venunagar, P.O. Gursale, Taluka Pandharpur, Distt. Solapur, Maharashtra</t>
    </r>
  </si>
  <si>
    <r>
      <rPr>
        <b/>
        <sz val="9"/>
        <color rgb="FF3333FF"/>
        <rFont val="Tahoma"/>
        <family val="2"/>
      </rPr>
      <t>M/s. The Co-op. Sugar Ltd.</t>
    </r>
    <r>
      <rPr>
        <sz val="9"/>
        <rFont val="Tahoma"/>
        <family val="2"/>
      </rPr>
      <t>, Chittur, Menonpara, Distt. Palakkad, Kerla</t>
    </r>
  </si>
  <si>
    <r>
      <rPr>
        <b/>
        <sz val="9"/>
        <color rgb="FF3333FF"/>
        <rFont val="Tahoma"/>
        <family val="2"/>
      </rPr>
      <t>M/s. Bhopal Sugar Industries Ltd.</t>
    </r>
    <r>
      <rPr>
        <sz val="9"/>
        <rFont val="Tahoma"/>
        <family val="2"/>
      </rPr>
      <t>, P. O. Sehore, M.P.</t>
    </r>
  </si>
  <si>
    <r>
      <rPr>
        <b/>
        <sz val="9"/>
        <color rgb="FF3333FF"/>
        <rFont val="Tahoma"/>
        <family val="2"/>
      </rPr>
      <t>M/s. Krishak S.S.K. Mydit Narayanpur Ltd.</t>
    </r>
    <r>
      <rPr>
        <sz val="9"/>
        <rFont val="Tahoma"/>
        <family val="2"/>
      </rPr>
      <t>, (Raghogarh) Distt. Guna, M.P.</t>
    </r>
  </si>
  <si>
    <r>
      <rPr>
        <b/>
        <sz val="9"/>
        <color rgb="FF3333FF"/>
        <rFont val="Tahoma"/>
        <family val="2"/>
      </rPr>
      <t>M/s. Vasant S.S.K. Ltd.</t>
    </r>
    <r>
      <rPr>
        <sz val="9"/>
        <rFont val="Tahoma"/>
        <family val="2"/>
      </rPr>
      <t>, Kasoda Tehsil, Erondal, Distt. Jalgaon, Maharashtra</t>
    </r>
  </si>
  <si>
    <r>
      <rPr>
        <b/>
        <sz val="9"/>
        <color rgb="FF3333FF"/>
        <rFont val="Tahoma"/>
        <family val="2"/>
      </rPr>
      <t>M/s. Narsinha S.S.K. Ltd.</t>
    </r>
    <r>
      <rPr>
        <sz val="9"/>
        <rFont val="Tahoma"/>
        <family val="2"/>
      </rPr>
      <t>, Lahagaon, Distt. Parbhani, Maharashtra</t>
    </r>
  </si>
  <si>
    <r>
      <rPr>
        <b/>
        <sz val="9"/>
        <color rgb="FF3333FF"/>
        <rFont val="Tahoma"/>
        <family val="2"/>
      </rPr>
      <t>M/s. Swami Smarth S.S.K. Ltd.</t>
    </r>
    <r>
      <rPr>
        <sz val="9"/>
        <rFont val="Tahoma"/>
        <family val="2"/>
      </rPr>
      <t>, Dahitane, Distt. Solapur, Maharashtra</t>
    </r>
  </si>
  <si>
    <r>
      <rPr>
        <b/>
        <sz val="9"/>
        <color rgb="FF3333FF"/>
        <rFont val="Tahoma"/>
        <family val="2"/>
      </rPr>
      <t>M/s.Yeswant S.S.K. Ltd.</t>
    </r>
    <r>
      <rPr>
        <sz val="9"/>
        <rFont val="Tahoma"/>
        <family val="2"/>
      </rPr>
      <t>, P.O. Theru, Tal. Heveli, Distt. Pune, Maharashtra</t>
    </r>
  </si>
  <si>
    <r>
      <rPr>
        <b/>
        <sz val="9"/>
        <color rgb="FF3333FF"/>
        <rFont val="Tahoma"/>
        <family val="2"/>
      </rPr>
      <t>M/s. Shree Mahakali S.S.K. Ltd.</t>
    </r>
    <r>
      <rPr>
        <sz val="9"/>
        <rFont val="Tahoma"/>
        <family val="2"/>
      </rPr>
      <t>, Rajaram Bapu Nagar,Taluka Kavathe, Distt. Sangli, Maharashtra</t>
    </r>
  </si>
  <si>
    <r>
      <rPr>
        <b/>
        <sz val="9"/>
        <color rgb="FF3333FF"/>
        <rFont val="Tahoma"/>
        <family val="2"/>
      </rPr>
      <t>M/s. The Akola Zilla S.S.K. Ltd.</t>
    </r>
    <r>
      <rPr>
        <sz val="9"/>
        <rFont val="Tahoma"/>
        <family val="2"/>
      </rPr>
      <t>, Vizora Yeota Tehsil Barshitakli, Distt. Akola, Maharashtra</t>
    </r>
  </si>
  <si>
    <r>
      <rPr>
        <b/>
        <sz val="9"/>
        <color rgb="FF3333FF"/>
        <rFont val="Tahoma"/>
        <family val="2"/>
      </rPr>
      <t>M/s. Anuradha Sugar Mills Ltd.</t>
    </r>
    <r>
      <rPr>
        <sz val="9"/>
        <rFont val="Tahoma"/>
        <family val="2"/>
      </rPr>
      <t>, Mungaje Maharaj Nagar, Tal. Warud (Dhand), Buldana, Maharashtra</t>
    </r>
  </si>
  <si>
    <r>
      <rPr>
        <b/>
        <sz val="9"/>
        <color rgb="FF3333FF"/>
        <rFont val="Tahoma"/>
        <family val="2"/>
      </rPr>
      <t>M/s. Wainganga Sugar &amp; Power Ltd.</t>
    </r>
    <r>
      <rPr>
        <sz val="9"/>
        <rFont val="Tahoma"/>
        <family val="2"/>
      </rPr>
      <t>, Devhada, Mahadio, Distt. Bhandara, Maharashtra</t>
    </r>
  </si>
  <si>
    <r>
      <rPr>
        <b/>
        <sz val="9"/>
        <color rgb="FF3333FF"/>
        <rFont val="Tahoma"/>
        <family val="2"/>
      </rPr>
      <t>M/s. Purti Power &amp; Sugar Ltd.</t>
    </r>
    <r>
      <rPr>
        <sz val="9"/>
        <rFont val="Tahoma"/>
        <family val="2"/>
      </rPr>
      <t>, Bela Chanderpur Road, Umrer, Distt. Nagpur,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</si>
  <si>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Shahjinagar, Talula Indapur, Pune, Maharashtra</t>
    </r>
  </si>
  <si>
    <r>
      <rPr>
        <b/>
        <sz val="9"/>
        <color rgb="FF3333FF"/>
        <rFont val="Tahoma"/>
        <family val="2"/>
      </rPr>
      <t>M/s. Ponni Sugars &amp; Chemicals Ltd.</t>
    </r>
    <r>
      <rPr>
        <sz val="9"/>
        <rFont val="Tahoma"/>
        <family val="2"/>
      </rPr>
      <t>, Unit Bargarh Sugar Mills, Potara, Bardaul, Distt. Sampatpur, Orrisa</t>
    </r>
  </si>
  <si>
    <r>
      <rPr>
        <b/>
        <sz val="9"/>
        <color rgb="FF3333FF"/>
        <rFont val="Tahoma"/>
        <family val="2"/>
      </rPr>
      <t>M/s. Nayagarh Sugar Complex Ltd.</t>
    </r>
    <r>
      <rPr>
        <sz val="9"/>
        <rFont val="Tahoma"/>
        <family val="2"/>
      </rPr>
      <t>, Panipoila, Belugaon, Nayagarh, Orissa</t>
    </r>
  </si>
  <si>
    <r>
      <rPr>
        <b/>
        <sz val="9"/>
        <color rgb="FF3333FF"/>
        <rFont val="Tahoma"/>
        <family val="2"/>
      </rPr>
      <t>M/s. Anand Agrochem India Ltd.</t>
    </r>
    <r>
      <rPr>
        <sz val="9"/>
        <rFont val="Tahoma"/>
        <family val="2"/>
      </rPr>
      <t>, Gopi Lodhua, Distt. Aligarh, U.P.</t>
    </r>
  </si>
  <si>
    <r>
      <rPr>
        <b/>
        <sz val="9"/>
        <color rgb="FF3333FF"/>
        <rFont val="Tahoma"/>
        <family val="2"/>
      </rPr>
      <t>M/s. Bilagi Sugar Mils Ltd.</t>
    </r>
    <r>
      <rPr>
        <sz val="9"/>
        <rFont val="Tahoma"/>
        <family val="2"/>
      </rPr>
      <t>, Badagadi, Distt. Bagalkot, Karnataka</t>
    </r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</si>
  <si>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(Jay Mahesh Sugar Ind. Ltd.), Pawarwadi, Taluka Majalgaon, Distt. Beed, Maharashtra</t>
    </r>
  </si>
  <si>
    <r>
      <rPr>
        <b/>
        <sz val="9"/>
        <color rgb="FF3333FF"/>
        <rFont val="Tahoma"/>
        <family val="2"/>
      </rPr>
      <t>M/s. Sidhanath Sugar Mills Ltd.</t>
    </r>
    <r>
      <rPr>
        <sz val="9"/>
        <rFont val="Tahoma"/>
        <family val="2"/>
      </rPr>
      <t>, Tijre, North Solapur, Distt. Solapur, Maharashtra</t>
    </r>
  </si>
  <si>
    <r>
      <rPr>
        <b/>
        <sz val="9"/>
        <color rgb="FF3333FF"/>
        <rFont val="Tahoma"/>
        <family val="2"/>
      </rPr>
      <t>M/s. Sitaram Maharaj SK (khardi) Ltd.</t>
    </r>
    <r>
      <rPr>
        <sz val="9"/>
        <rFont val="Tahoma"/>
        <family val="2"/>
      </rPr>
      <t>, Taluka Pandharpuri, Distt. Solapur, Maharashtra</t>
    </r>
  </si>
  <si>
    <r>
      <rPr>
        <b/>
        <sz val="9"/>
        <color rgb="FF3333FF"/>
        <rFont val="Tahoma"/>
        <family val="2"/>
      </rPr>
      <t>M/s. Vaidyanath S.S.K. Ltd.</t>
    </r>
    <r>
      <rPr>
        <sz val="9"/>
        <rFont val="Tahoma"/>
        <family val="2"/>
      </rPr>
      <t>, Pangiri, Taluka Parli Vaijnath, Distt. Beed, Maharashtra</t>
    </r>
  </si>
  <si>
    <r>
      <rPr>
        <b/>
        <sz val="9"/>
        <color rgb="FF3333FF"/>
        <rFont val="Tahoma"/>
        <family val="2"/>
      </rPr>
      <t>M/s. The Bhogpur Co-op. Sugar Mills Ltd.</t>
    </r>
    <r>
      <rPr>
        <sz val="9"/>
        <color theme="1"/>
        <rFont val="Tahoma"/>
        <family val="2"/>
      </rPr>
      <t>, Bhogpur, Distt. Jalandhar, Punjab</t>
    </r>
  </si>
  <si>
    <r>
      <rPr>
        <b/>
        <sz val="9"/>
        <color rgb="FF3333FF"/>
        <rFont val="Tahoma"/>
        <family val="2"/>
      </rPr>
      <t>M/s. Ambika Sugar Ltd.</t>
    </r>
    <r>
      <rPr>
        <sz val="9"/>
        <rFont val="Tahoma"/>
        <family val="2"/>
      </rPr>
      <t>, Erayur Pennadar R.S. Virudhachalan, Distt. Cuddalore, Tamilnadu</t>
    </r>
  </si>
  <si>
    <r>
      <rPr>
        <b/>
        <sz val="9"/>
        <color rgb="FF3333FF"/>
        <rFont val="Tahoma"/>
        <family val="2"/>
      </rPr>
      <t>M/s. Dharani Sugars &amp; Chemical Ltd.</t>
    </r>
    <r>
      <rPr>
        <sz val="9"/>
        <rFont val="Tahoma"/>
        <family val="2"/>
      </rPr>
      <t>, Kalanallur, Shankara puram, Distt. Villupuram, Tamilnadu</t>
    </r>
  </si>
  <si>
    <r>
      <rPr>
        <b/>
        <sz val="9"/>
        <color rgb="FF3333FF"/>
        <rFont val="Tahoma"/>
        <family val="2"/>
      </rPr>
      <t>M/s. Empee Sugars &amp; Chemical Ltd.</t>
    </r>
    <r>
      <rPr>
        <sz val="9"/>
        <rFont val="Tahoma"/>
        <family val="2"/>
      </rPr>
      <t>, Idaikkal, Ambasmudram, Tirunelveli, Tamilnadu</t>
    </r>
  </si>
  <si>
    <r>
      <rPr>
        <b/>
        <sz val="9"/>
        <color rgb="FF3333FF"/>
        <rFont val="Tahoma"/>
        <family val="2"/>
      </rPr>
      <t>M/s. Sakthi Sugars Ltd.</t>
    </r>
    <r>
      <rPr>
        <sz val="9"/>
        <rFont val="Tahoma"/>
        <family val="2"/>
      </rPr>
      <t>, Mathur, Shivganga, Taluka Shivganga, Tamilnadu</t>
    </r>
  </si>
  <si>
    <r>
      <rPr>
        <b/>
        <sz val="9"/>
        <color rgb="FF3333FF"/>
        <rFont val="Tahoma"/>
        <family val="2"/>
      </rPr>
      <t>M/s. DCM Shriram Ltd.</t>
    </r>
    <r>
      <rPr>
        <sz val="9"/>
        <rFont val="Tahoma"/>
        <family val="2"/>
      </rPr>
      <t>, DSCL Sugar, Ajbapur, P.O. Mullapur, Distt. Lakhimpur Kheri, U.P.</t>
    </r>
  </si>
  <si>
    <r>
      <rPr>
        <b/>
        <sz val="9"/>
        <color rgb="FF3333FF"/>
        <rFont val="Tahoma"/>
        <family val="2"/>
      </rPr>
      <t>M/s. Kesar Enterprises Ltd.</t>
    </r>
    <r>
      <rPr>
        <sz val="9"/>
        <rFont val="Tahoma"/>
        <family val="2"/>
      </rPr>
      <t>, Behari, Distt. Bareilly, U.P.</t>
    </r>
  </si>
  <si>
    <r>
      <rPr>
        <b/>
        <sz val="9"/>
        <color rgb="FF3333FF"/>
        <rFont val="Tahoma"/>
        <family val="2"/>
      </rPr>
      <t>M/s. Seksaria Biswan Sugar Factory Ltd.</t>
    </r>
    <r>
      <rPr>
        <sz val="9"/>
        <rFont val="Tahoma"/>
        <family val="2"/>
      </rPr>
      <t>, Distt. Sitapur, U.P.</t>
    </r>
  </si>
  <si>
    <r>
      <rPr>
        <b/>
        <sz val="9"/>
        <color rgb="FF3333FF"/>
        <rFont val="Tahoma"/>
        <family val="2"/>
      </rPr>
      <t>M/s. Lakshmi Sugar Mills Co. Ltd.</t>
    </r>
    <r>
      <rPr>
        <sz val="9"/>
        <rFont val="Tahoma"/>
        <family val="2"/>
      </rPr>
      <t>, Iqbalpur, Roorkee, Haridwar, Uttrakhand</t>
    </r>
  </si>
  <si>
    <r>
      <rPr>
        <b/>
        <sz val="9"/>
        <color rgb="FF3333FF"/>
        <rFont val="Tahoma"/>
        <family val="2"/>
      </rPr>
      <t>M/s. Febtech sugar Ltd.</t>
    </r>
    <r>
      <rPr>
        <sz val="9"/>
        <rFont val="Tahoma"/>
        <family val="2"/>
      </rPr>
      <t>, (Formerly known as Febtech Sugar Pvt. Ltd.), Nandur, Taluka Mangalvedda, Distt. Solapur, Maharashtra</t>
    </r>
  </si>
  <si>
    <r>
      <rPr>
        <b/>
        <sz val="9"/>
        <color rgb="FF3333FF"/>
        <rFont val="Tahoma"/>
        <family val="2"/>
      </rPr>
      <t>M/s. Indreshwar Sugar Mills Ltd.</t>
    </r>
    <r>
      <rPr>
        <sz val="9"/>
        <rFont val="Tahoma"/>
        <family val="2"/>
      </rPr>
      <t>, Bhagvantnagar, Taluka Barshi, Distt. Solapur, Maharashtra</t>
    </r>
  </si>
  <si>
    <r>
      <rPr>
        <b/>
        <sz val="9"/>
        <color rgb="FF3333FF"/>
        <rFont val="Tahoma"/>
        <family val="2"/>
      </rPr>
      <t>M/s. Siddhi Sugar and Allied Industried Ltd.</t>
    </r>
    <r>
      <rPr>
        <sz val="9"/>
        <rFont val="Tahoma"/>
        <family val="2"/>
      </rPr>
      <t>, Ujana, Taluka Ahmedpur, Distt. Latur, Maharashtra</t>
    </r>
  </si>
  <si>
    <r>
      <rPr>
        <b/>
        <sz val="9"/>
        <color rgb="FF3333FF"/>
        <rFont val="Tahoma"/>
        <family val="2"/>
      </rPr>
      <t>M/s. Dwarkadhish Sakhar Karkhana Ltd.</t>
    </r>
    <r>
      <rPr>
        <sz val="9"/>
        <rFont val="Tahoma"/>
        <family val="2"/>
      </rPr>
      <t>, Sheware, Taluka Satana, Distt. Nasik, Maharashtra</t>
    </r>
  </si>
  <si>
    <r>
      <rPr>
        <b/>
        <sz val="9"/>
        <color rgb="FF3333FF"/>
        <rFont val="Tahoma"/>
        <family val="2"/>
      </rPr>
      <t>M/s. Sadashivrao Mandlik Kagal Taluka S.S.K. Ltd.</t>
    </r>
    <r>
      <rPr>
        <sz val="9"/>
        <color theme="1"/>
        <rFont val="Tahoma"/>
        <family val="2"/>
      </rPr>
      <t>, sadashivnagar, Hamidwada, Kaulage, Taluka Kagal, Distt. Kolhapur, Maharashtra</t>
    </r>
  </si>
  <si>
    <r>
      <rPr>
        <b/>
        <sz val="9"/>
        <color rgb="FF3333FF"/>
        <rFont val="Tahoma"/>
        <family val="2"/>
      </rPr>
      <t>M/s. Empee Sugar &amp; Chemical Ltd.</t>
    </r>
    <r>
      <rPr>
        <sz val="9"/>
        <rFont val="Tahoma"/>
        <family val="2"/>
      </rPr>
      <t>, Idaikkal, Ambasmu dram, Distt. Tirunvely, Tamilnadu</t>
    </r>
  </si>
  <si>
    <r>
      <rPr>
        <b/>
        <sz val="9"/>
        <color rgb="FF3333FF"/>
        <rFont val="Tahoma"/>
        <family val="2"/>
      </rPr>
      <t>M/s. Dharani Sugars &amp; Chemical Ltd.</t>
    </r>
    <r>
      <rPr>
        <sz val="9"/>
        <rFont val="Tahoma"/>
        <family val="2"/>
      </rPr>
      <t>, Tal. Karaipandi, Palur, Distt. Thiruvannamalai, Tamilnadu</t>
    </r>
  </si>
  <si>
    <t>TamilNadu</t>
  </si>
  <si>
    <t>23.12.15</t>
  </si>
  <si>
    <t>15.03.17</t>
  </si>
  <si>
    <t>22.01.16</t>
  </si>
  <si>
    <t>19.12.16</t>
  </si>
  <si>
    <t>29.11.16</t>
  </si>
  <si>
    <t>05.09.16</t>
  </si>
  <si>
    <t>16.01.17</t>
  </si>
  <si>
    <t>NCDC</t>
  </si>
  <si>
    <t>IFCI</t>
  </si>
  <si>
    <r>
      <rPr>
        <b/>
        <sz val="9"/>
        <color rgb="FF3333FF"/>
        <rFont val="Tahoma"/>
        <family val="2"/>
      </rPr>
      <t>M/s. Bannari Amman Sugar Ltd.</t>
    </r>
    <r>
      <rPr>
        <sz val="9"/>
        <color theme="1"/>
        <rFont val="Tahoma"/>
        <family val="2"/>
      </rPr>
      <t>, Alanganchi village, Nanjanguduka, Taluka Mysore, Karnataka</t>
    </r>
  </si>
  <si>
    <t>10</t>
  </si>
  <si>
    <t>11</t>
  </si>
  <si>
    <r>
      <rPr>
        <b/>
        <sz val="12"/>
        <color rgb="FF3333FF"/>
        <rFont val="Tahoma"/>
        <family val="2"/>
      </rPr>
      <t>Co-Generation</t>
    </r>
    <r>
      <rPr>
        <sz val="9"/>
        <rFont val="Tahoma"/>
        <family val="2"/>
      </rPr>
      <t xml:space="preserve"> (Bagasse Base Power Project)</t>
    </r>
  </si>
  <si>
    <r>
      <rPr>
        <b/>
        <sz val="12"/>
        <color rgb="FF3333FF"/>
        <rFont val="Tahoma"/>
        <family val="2"/>
      </rPr>
      <t>Ethanol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(from Alcohol)</t>
    </r>
  </si>
  <si>
    <r>
      <rPr>
        <b/>
        <sz val="12"/>
        <color rgb="FF3333FF"/>
        <rFont val="Tahoma"/>
        <family val="2"/>
      </rPr>
      <t>Modernisation</t>
    </r>
    <r>
      <rPr>
        <b/>
        <sz val="10"/>
        <rFont val="Tahoma"/>
        <family val="2"/>
      </rPr>
      <t xml:space="preserve"> </t>
    </r>
    <r>
      <rPr>
        <sz val="9"/>
        <rFont val="Tahoma"/>
        <family val="2"/>
      </rPr>
      <t>(Rehabilation)</t>
    </r>
  </si>
  <si>
    <r>
      <rPr>
        <b/>
        <sz val="11"/>
        <color rgb="FF3333FF"/>
        <rFont val="Tahoma"/>
        <family val="2"/>
      </rPr>
      <t>Co-Generation</t>
    </r>
    <r>
      <rPr>
        <sz val="10"/>
        <rFont val="Tahoma"/>
        <family val="2"/>
      </rPr>
      <t xml:space="preserve">     </t>
    </r>
    <r>
      <rPr>
        <sz val="9"/>
        <rFont val="Tahoma"/>
        <family val="2"/>
      </rPr>
      <t>(Bagasse Base Power Project)</t>
    </r>
  </si>
  <si>
    <r>
      <rPr>
        <b/>
        <sz val="11"/>
        <color rgb="FF3333FF"/>
        <rFont val="Tahoma"/>
        <family val="2"/>
      </rPr>
      <t>Ethanol</t>
    </r>
    <r>
      <rPr>
        <sz val="11"/>
        <rFont val="Tahoma"/>
        <family val="2"/>
      </rPr>
      <t xml:space="preserve"> </t>
    </r>
    <r>
      <rPr>
        <sz val="10"/>
        <rFont val="Tahoma"/>
        <family val="2"/>
      </rPr>
      <t xml:space="preserve">                  </t>
    </r>
    <r>
      <rPr>
        <sz val="9"/>
        <rFont val="Tahoma"/>
        <family val="2"/>
      </rPr>
      <t>(from Alcohol)</t>
    </r>
  </si>
  <si>
    <r>
      <rPr>
        <b/>
        <sz val="11"/>
        <color rgb="FF3333FF"/>
        <rFont val="Tahoma"/>
        <family val="2"/>
      </rPr>
      <t>Modernisation</t>
    </r>
    <r>
      <rPr>
        <sz val="10"/>
        <rFont val="Tahoma"/>
        <family val="2"/>
      </rPr>
      <t xml:space="preserve"> </t>
    </r>
    <r>
      <rPr>
        <sz val="9"/>
        <rFont val="Tahoma"/>
        <family val="2"/>
      </rPr>
      <t>(Rehabilitation)</t>
    </r>
  </si>
  <si>
    <t>Digits in Rupees</t>
  </si>
  <si>
    <t>&gt;&gt;</t>
  </si>
  <si>
    <r>
      <rPr>
        <b/>
        <sz val="9"/>
        <color rgb="FF3333FF"/>
        <rFont val="Tahoma"/>
        <family val="2"/>
      </rPr>
      <t>M/s. Gangapur S.S.K. Ltd</t>
    </r>
    <r>
      <rPr>
        <sz val="9"/>
        <rFont val="Tahoma"/>
        <family val="2"/>
      </rPr>
      <t>., P.O. Raghunathnagar, Distt. Aurangabad, Maharashtra</t>
    </r>
  </si>
  <si>
    <r>
      <rPr>
        <b/>
        <sz val="9"/>
        <color rgb="FF3333FF"/>
        <rFont val="Tahoma"/>
        <family val="2"/>
      </rPr>
      <t>M/s. Shirpur S.S.K., Ltd.</t>
    </r>
    <r>
      <rPr>
        <sz val="9"/>
        <rFont val="Tahoma"/>
        <family val="2"/>
      </rPr>
      <t>, Dahiwad, Taluka Shirpur, Maharashtra</t>
    </r>
  </si>
  <si>
    <r>
      <rPr>
        <b/>
        <sz val="9"/>
        <color rgb="FF3333FF"/>
        <rFont val="Tahoma"/>
        <family val="2"/>
      </rPr>
      <t>M/s. Vasant S.S.K. Ltd.</t>
    </r>
    <r>
      <rPr>
        <sz val="9"/>
        <rFont val="Tahoma"/>
        <family val="2"/>
      </rPr>
      <t>, Pusad, Distt. Yavatmal, Maharashtra</t>
    </r>
  </si>
  <si>
    <r>
      <rPr>
        <b/>
        <sz val="9"/>
        <color rgb="FF3333FF"/>
        <rFont val="Tahoma"/>
        <family val="2"/>
      </rPr>
      <t>M/s. The Girna S.S.K. Ltd.</t>
    </r>
    <r>
      <rPr>
        <sz val="9"/>
        <rFont val="Tahoma"/>
        <family val="2"/>
      </rPr>
      <t>, Bhana hali, Hiraya Nagar, Distt. Nasik, Maharashtra</t>
    </r>
  </si>
  <si>
    <r>
      <rPr>
        <b/>
        <sz val="9"/>
        <color rgb="FF3333FF"/>
        <rFont val="Tahoma"/>
        <family val="2"/>
      </rPr>
      <t>M/s. Belaganga S.S.K. Ltd.</t>
    </r>
    <r>
      <rPr>
        <sz val="9"/>
        <rFont val="Tahoma"/>
        <family val="2"/>
      </rPr>
      <t>, Distt. Jalgaon, Maharashtra</t>
    </r>
  </si>
  <si>
    <r>
      <rPr>
        <b/>
        <sz val="9"/>
        <color rgb="FF3333FF"/>
        <rFont val="Tahoma"/>
        <family val="2"/>
      </rPr>
      <t>M/s. Godavari Manar S.S.K. Ltd.</t>
    </r>
    <r>
      <rPr>
        <sz val="9"/>
        <rFont val="Tahoma"/>
        <family val="2"/>
      </rPr>
      <t>, Taluka Biloli, Nanded, Maharashtra</t>
    </r>
  </si>
  <si>
    <r>
      <rPr>
        <b/>
        <sz val="9"/>
        <color rgb="FF3333FF"/>
        <rFont val="Tahoma"/>
        <family val="2"/>
      </rPr>
      <t>M/s. Daulat Shetkari S.S.K. Ltd.</t>
    </r>
    <r>
      <rPr>
        <sz val="9"/>
        <rFont val="Tahoma"/>
        <family val="2"/>
      </rPr>
      <t>, Taluka Chandgad, Kolhapur, Maharashtra</t>
    </r>
  </si>
  <si>
    <r>
      <rPr>
        <b/>
        <sz val="9"/>
        <color rgb="FF3333FF"/>
        <rFont val="Tahoma"/>
        <family val="2"/>
      </rPr>
      <t>M/s. Kannad S.S.K. Ltd.</t>
    </r>
    <r>
      <rPr>
        <sz val="9"/>
        <rFont val="Tahoma"/>
        <family val="2"/>
      </rPr>
      <t>, Mahatma Phule, Aurangabad, Maharashta</t>
    </r>
  </si>
  <si>
    <r>
      <rPr>
        <b/>
        <sz val="9"/>
        <color rgb="FF3333FF"/>
        <rFont val="Tahoma"/>
        <family val="2"/>
      </rPr>
      <t>M/s. Ajinkyatara S.S.K. Ltd.</t>
    </r>
    <r>
      <rPr>
        <sz val="9"/>
        <rFont val="Tahoma"/>
        <family val="2"/>
      </rPr>
      <t>, Shandre, Distt. Satara, Maharashtra</t>
    </r>
  </si>
  <si>
    <r>
      <rPr>
        <b/>
        <sz val="9"/>
        <color rgb="FF3333FF"/>
        <rFont val="Tahoma"/>
        <family val="2"/>
      </rPr>
      <t>M/s. Terana S.S.K. Ltd.</t>
    </r>
    <r>
      <rPr>
        <sz val="9"/>
        <rFont val="Tahoma"/>
        <family val="2"/>
      </rPr>
      <t>, Dhoki, Ternanagar, Distt. Osmanabad, Maharashtra</t>
    </r>
  </si>
  <si>
    <r>
      <rPr>
        <b/>
        <sz val="9"/>
        <color rgb="FF3333FF"/>
        <rFont val="Tahoma"/>
        <family val="2"/>
      </rPr>
      <t>M/s. Shree Shankar S.S.K. Ltd.</t>
    </r>
    <r>
      <rPr>
        <sz val="9"/>
        <rFont val="Tahoma"/>
        <family val="2"/>
      </rPr>
      <t>, Sadashiv Nagar, Distt Solapur, Maharashtra</t>
    </r>
  </si>
  <si>
    <r>
      <rPr>
        <b/>
        <sz val="9"/>
        <color rgb="FF3333FF"/>
        <rFont val="Tahoma"/>
        <family val="2"/>
      </rPr>
      <t>M/s. Vasant Rao Dada Patil S.S.K. Ltd</t>
    </r>
    <r>
      <rPr>
        <sz val="9"/>
        <color rgb="FF3333FF"/>
        <rFont val="Tahoma"/>
        <family val="2"/>
      </rPr>
      <t>.</t>
    </r>
    <r>
      <rPr>
        <sz val="9"/>
        <rFont val="Tahoma"/>
        <family val="2"/>
      </rPr>
      <t>, Distt. North Arcot, Maharashtra</t>
    </r>
  </si>
  <si>
    <r>
      <rPr>
        <b/>
        <sz val="9"/>
        <color rgb="FF3333FF"/>
        <rFont val="Tahoma"/>
        <family val="2"/>
      </rPr>
      <t>M/s. Karmayogi Shankaraaoji Patil S.S.K. Ltd.</t>
    </r>
    <r>
      <rPr>
        <sz val="9"/>
        <rFont val="Tahoma"/>
        <family val="2"/>
      </rPr>
      <t>, Mahatma Phulenagar (Bijwadi), Indapur, Distt. Pune, Maharashtra</t>
    </r>
  </si>
  <si>
    <r>
      <rPr>
        <b/>
        <sz val="9"/>
        <color rgb="FF3333FF"/>
        <rFont val="Tahoma"/>
        <family val="2"/>
      </rPr>
      <t>M/s. Majalgaon S.S.K. Ltd.</t>
    </r>
    <r>
      <rPr>
        <sz val="9"/>
        <rFont val="Tahoma"/>
        <family val="2"/>
      </rPr>
      <t>, Sunder nagar, Telgaon, Distt. Beed,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</si>
  <si>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Shahjinagar, Taluka Indapur, Distt. Pune, Maharashtra</t>
    </r>
  </si>
  <si>
    <r>
      <rPr>
        <b/>
        <sz val="9"/>
        <color rgb="FF3333FF"/>
        <rFont val="Tahoma"/>
        <family val="2"/>
      </rPr>
      <t>M/s. Saswad Mali Sugar Factory Ltd.</t>
    </r>
    <r>
      <rPr>
        <sz val="9"/>
        <rFont val="Tahoma"/>
        <family val="2"/>
      </rPr>
      <t>, Taluka Malshiras, Distt. Solapur, Maharashtra</t>
    </r>
  </si>
  <si>
    <r>
      <rPr>
        <b/>
        <sz val="9"/>
        <color rgb="FF3333FF"/>
        <rFont val="Tahoma"/>
        <family val="2"/>
      </rPr>
      <t>M/s. Dr. Babasaheb Ambedkar S.S.K. Ltd.</t>
    </r>
    <r>
      <rPr>
        <sz val="9"/>
        <rFont val="Tahoma"/>
        <family val="2"/>
      </rPr>
      <t>, Taluka Keshegaon, Distt. Osmanabad, Maharashtra</t>
    </r>
  </si>
  <si>
    <r>
      <rPr>
        <b/>
        <sz val="9"/>
        <color rgb="FF3333FF"/>
        <rFont val="Tahoma"/>
        <family val="2"/>
      </rPr>
      <t>M/s. Sakharmaharshi Bhausaheb Throat S.S.K. Ltd</t>
    </r>
    <r>
      <rPr>
        <b/>
        <sz val="9"/>
        <rFont val="Tahoma"/>
        <family val="2"/>
      </rPr>
      <t>.</t>
    </r>
    <r>
      <rPr>
        <sz val="9"/>
        <color theme="1"/>
        <rFont val="Tahoma"/>
        <family val="2"/>
      </rPr>
      <t>,</t>
    </r>
    <r>
      <rPr>
        <sz val="9"/>
        <rFont val="Tahoma"/>
        <family val="2"/>
      </rPr>
      <t xml:space="preserve"> Amrutnagar, Taluka Sangamner, Distt. Ahmednagar, Maharashtra</t>
    </r>
  </si>
  <si>
    <r>
      <rPr>
        <b/>
        <sz val="9"/>
        <color rgb="FF3333FF"/>
        <rFont val="Tahoma"/>
        <family val="2"/>
      </rPr>
      <t>M/s. Vithal S.S.K. Ltd.</t>
    </r>
    <r>
      <rPr>
        <sz val="9"/>
        <rFont val="Tahoma"/>
        <family val="2"/>
      </rPr>
      <t>, Venunagar, Post Gursale, Taluka Pandharpur, Distt.  Solapur, Maharashtra</t>
    </r>
  </si>
  <si>
    <r>
      <rPr>
        <b/>
        <sz val="9"/>
        <color rgb="FF3333FF"/>
        <rFont val="Tahoma"/>
        <family val="2"/>
      </rPr>
      <t>M/s. Siddhanath Sugar Mills Ltd.</t>
    </r>
    <r>
      <rPr>
        <sz val="9"/>
        <rFont val="Tahoma"/>
        <family val="2"/>
      </rPr>
      <t>, Tirhe, Taluka North Solapur, Distt. Solapur, Maharashtra</t>
    </r>
  </si>
  <si>
    <r>
      <rPr>
        <b/>
        <sz val="9"/>
        <color rgb="FF3333FF"/>
        <rFont val="Tahoma"/>
        <family val="2"/>
      </rPr>
      <t>M/s. Dalmia Bharat Sugar &amp; Industries Ltd.</t>
    </r>
    <r>
      <rPr>
        <sz val="9"/>
        <rFont val="Tahoma"/>
        <family val="2"/>
      </rPr>
      <t>, Asurle Porle, Taluka Panhala, Distt. Kolhapur, Maharashtra</t>
    </r>
  </si>
  <si>
    <r>
      <rPr>
        <b/>
        <sz val="9"/>
        <color rgb="FF3333FF"/>
        <rFont val="Tahoma"/>
        <family val="2"/>
      </rPr>
      <t>M/s. Shri Sant Tukaram S.S.K. Ltd.</t>
    </r>
    <r>
      <rPr>
        <sz val="9"/>
        <rFont val="Tahoma"/>
        <family val="2"/>
      </rPr>
      <t>, Kasansa, Darumre, Taluka Mulshi, Distt. Pune, Maharashtra</t>
    </r>
  </si>
  <si>
    <r>
      <rPr>
        <b/>
        <sz val="9"/>
        <color rgb="FF3333FF"/>
        <rFont val="Tahoma"/>
        <family val="2"/>
      </rPr>
      <t>M/s. Sakhar Shiromani Vasantrao Kale S.S.K. Ltd.</t>
    </r>
    <r>
      <rPr>
        <sz val="9"/>
        <rFont val="Tahoma"/>
        <family val="2"/>
      </rPr>
      <t>, Maharashtra, Chandrabhaganagar, P.O. Bhalwani, Taluka Pandharpur, Distt. Solapur, (Old Name M/s. Chandrabhaga S.S.K. Ltd., Bhalwani), Maharashtra</t>
    </r>
  </si>
  <si>
    <r>
      <rPr>
        <b/>
        <sz val="9"/>
        <color rgb="FF3333FF"/>
        <rFont val="Tahoma"/>
        <family val="2"/>
      </rPr>
      <t>M/s. Bhima S.S.K. Ltd.</t>
    </r>
    <r>
      <rPr>
        <sz val="9"/>
        <rFont val="Tahoma"/>
        <family val="2"/>
      </rPr>
      <t>, Takali, Sikandar, Taluka Mohol, Distt. Solapur, Maharashtra</t>
    </r>
  </si>
  <si>
    <r>
      <rPr>
        <b/>
        <sz val="9"/>
        <color rgb="FF3333FF"/>
        <rFont val="Tahoma"/>
        <family val="2"/>
      </rPr>
      <t>M/s. Mula S.S.K. Ltd.</t>
    </r>
    <r>
      <rPr>
        <sz val="9"/>
        <rFont val="Tahoma"/>
        <family val="2"/>
      </rPr>
      <t>, Sonai, Newasa, Distt. Ahmednagar, Maharashtra</t>
    </r>
  </si>
  <si>
    <r>
      <rPr>
        <b/>
        <sz val="9"/>
        <color rgb="FF3333FF"/>
        <rFont val="Tahoma"/>
        <family val="2"/>
      </rPr>
      <t>M/s. Sonhira S.S.K. Ltd.</t>
    </r>
    <r>
      <rPr>
        <sz val="9"/>
        <rFont val="Tahoma"/>
        <family val="2"/>
      </rPr>
      <t>, Monhanrao Kadamnagar, Wangi, Kadegaon, Distt. Sangli, Maharashtra</t>
    </r>
  </si>
  <si>
    <r>
      <rPr>
        <b/>
        <sz val="9"/>
        <color rgb="FF3333FF"/>
        <rFont val="Tahoma"/>
        <family val="2"/>
      </rPr>
      <t>M/s. Kisan Sahkari Chini Mills Ltd.</t>
    </r>
    <r>
      <rPr>
        <sz val="9"/>
        <rFont val="Tahoma"/>
        <family val="2"/>
      </rPr>
      <t>, Sampoorna Nagar, Lakhimpur kheri, U.P.</t>
    </r>
  </si>
  <si>
    <r>
      <rPr>
        <b/>
        <sz val="9"/>
        <color rgb="FF3333FF"/>
        <rFont val="Tahoma"/>
        <family val="2"/>
      </rPr>
      <t>M/s. Shankar Kanoria Sugar Mills Ltd.</t>
    </r>
    <r>
      <rPr>
        <sz val="9"/>
        <rFont val="Tahoma"/>
        <family val="2"/>
      </rPr>
      <t>, Captianganj, Distt. Deoria, U.P.</t>
    </r>
  </si>
  <si>
    <r>
      <rPr>
        <b/>
        <sz val="9"/>
        <color rgb="FF3333FF"/>
        <rFont val="Tahoma"/>
        <family val="2"/>
      </rPr>
      <t>M/s. The Kanoria Sugar &amp; General Manufacturing Ltd.</t>
    </r>
    <r>
      <rPr>
        <sz val="9"/>
        <rFont val="Tahoma"/>
        <family val="2"/>
      </rPr>
      <t>, U.P.</t>
    </r>
  </si>
  <si>
    <r>
      <rPr>
        <b/>
        <sz val="9"/>
        <color rgb="FF3333FF"/>
        <rFont val="Tahoma"/>
        <family val="2"/>
      </rPr>
      <t>M/s. Kanoria Sugar &amp; General Manfactur Co. Ltd.</t>
    </r>
    <r>
      <rPr>
        <sz val="9"/>
        <rFont val="Tahoma"/>
        <family val="2"/>
      </rPr>
      <t>, Captainganj, Distt. Kushinagar, U.P.</t>
    </r>
  </si>
  <si>
    <r>
      <rPr>
        <b/>
        <sz val="9"/>
        <color rgb="FF3333FF"/>
        <rFont val="Tahoma"/>
        <family val="2"/>
      </rPr>
      <t>M/s. Crawnpore Sugar works Ltd.</t>
    </r>
    <r>
      <rPr>
        <sz val="9"/>
        <rFont val="Tahoma"/>
        <family val="2"/>
      </rPr>
      <t>, Distt. Kanpur, U.P.</t>
    </r>
  </si>
  <si>
    <r>
      <rPr>
        <b/>
        <sz val="9"/>
        <color rgb="FF3333FF"/>
        <rFont val="Tahoma"/>
        <family val="2"/>
      </rPr>
      <t>M/s.Sawadeshi Chini &amp; Manufacturing co. Ltd.</t>
    </r>
    <r>
      <rPr>
        <sz val="9"/>
        <rFont val="Tahoma"/>
        <family val="2"/>
      </rPr>
      <t>, Anand Nagar, Distt. Gorakhpur, U.P.</t>
    </r>
  </si>
  <si>
    <r>
      <rPr>
        <b/>
        <sz val="9"/>
        <color rgb="FF3333FF"/>
        <rFont val="Tahoma"/>
        <family val="2"/>
      </rPr>
      <t>M/s. Sarjoo Sahkari Chini Mill Ltd.</t>
    </r>
    <r>
      <rPr>
        <sz val="9"/>
        <rFont val="Tahoma"/>
        <family val="2"/>
      </rPr>
      <t>, Distt. Lakhimpur Kheri, U.P.</t>
    </r>
  </si>
  <si>
    <r>
      <rPr>
        <b/>
        <sz val="9"/>
        <color rgb="FF3333FF"/>
        <rFont val="Tahoma"/>
        <family val="2"/>
      </rPr>
      <t>M/s. Shervani Sugar Syndicate Ltd.</t>
    </r>
    <r>
      <rPr>
        <sz val="9"/>
        <rFont val="Tahoma"/>
        <family val="2"/>
      </rPr>
      <t>, Distt. Etah, U.P.</t>
    </r>
  </si>
  <si>
    <r>
      <rPr>
        <b/>
        <sz val="9"/>
        <color rgb="FF3333FF"/>
        <rFont val="Tahoma"/>
        <family val="2"/>
      </rPr>
      <t>M/s. Kisan Sahakari Chini Mills Ltd.</t>
    </r>
    <r>
      <rPr>
        <sz val="9"/>
        <rFont val="Tahoma"/>
        <family val="2"/>
      </rPr>
      <t>, Nanata, Distt. Saharanpur, U.P.</t>
    </r>
  </si>
  <si>
    <r>
      <rPr>
        <b/>
        <sz val="9"/>
        <color rgb="FF3333FF"/>
        <rFont val="Tahoma"/>
        <family val="2"/>
      </rPr>
      <t>M/s. Shree Ajudhia Sugar Mills Ltd.</t>
    </r>
    <r>
      <rPr>
        <sz val="9"/>
        <rFont val="Tahoma"/>
        <family val="2"/>
      </rPr>
      <t>, Raja ka Sahaspur, U.P.</t>
    </r>
  </si>
  <si>
    <r>
      <rPr>
        <b/>
        <sz val="9"/>
        <color rgb="FF3333FF"/>
        <rFont val="Tahoma"/>
        <family val="2"/>
      </rPr>
      <t>M/s. Kesar Enterprises Ltd.</t>
    </r>
    <r>
      <rPr>
        <sz val="9"/>
        <rFont val="Tahoma"/>
        <family val="2"/>
      </rPr>
      <t>, Baheri, Distt. Bareilly, U.P.</t>
    </r>
  </si>
  <si>
    <r>
      <rPr>
        <b/>
        <sz val="9"/>
        <color rgb="FF3333FF"/>
        <rFont val="Tahoma"/>
        <family val="2"/>
      </rPr>
      <t>M/s. Chilwaria Sugar Mills Ltd.</t>
    </r>
    <r>
      <rPr>
        <sz val="9"/>
        <rFont val="Tahoma"/>
        <family val="2"/>
      </rPr>
      <t>, (a unit of Simbholi Sugar Mill Ltd.), Distt. Bahraich, U.P.</t>
    </r>
  </si>
  <si>
    <r>
      <rPr>
        <b/>
        <sz val="9"/>
        <color rgb="FF3333FF"/>
        <rFont val="Tahoma"/>
        <family val="2"/>
      </rPr>
      <t>M/s. Bhopal Sugar Ind. Ltd.</t>
    </r>
    <r>
      <rPr>
        <sz val="9"/>
        <rFont val="Tahoma"/>
        <family val="2"/>
      </rPr>
      <t>, Sehare, M.P.</t>
    </r>
  </si>
  <si>
    <r>
      <rPr>
        <b/>
        <sz val="9"/>
        <color rgb="FF3333FF"/>
        <rFont val="Tahoma"/>
        <family val="2"/>
      </rPr>
      <t>M/s. Gwalior Sugar Ltd.</t>
    </r>
    <r>
      <rPr>
        <sz val="9"/>
        <rFont val="Tahoma"/>
        <family val="2"/>
      </rPr>
      <t>, Distt. Gwalior, M.P.</t>
    </r>
  </si>
  <si>
    <r>
      <rPr>
        <b/>
        <sz val="9"/>
        <color rgb="FF3333FF"/>
        <rFont val="Tahoma"/>
        <family val="2"/>
      </rPr>
      <t>M/s. Bhagwanpura Sugar Mills Ltd.</t>
    </r>
    <r>
      <rPr>
        <sz val="9"/>
        <rFont val="Tahoma"/>
        <family val="2"/>
      </rPr>
      <t>, Dhuri, Distt. Sangrur, Punjab</t>
    </r>
  </si>
  <si>
    <r>
      <rPr>
        <b/>
        <sz val="9"/>
        <color rgb="FF3333FF"/>
        <rFont val="Tahoma"/>
        <family val="2"/>
      </rPr>
      <t>M/s. Punjab (Zira) Khand Udyog Ltd.</t>
    </r>
    <r>
      <rPr>
        <sz val="9"/>
        <rFont val="Tahoma"/>
        <family val="2"/>
      </rPr>
      <t>, Distt. Ferozpur, Punjab</t>
    </r>
  </si>
  <si>
    <r>
      <rPr>
        <b/>
        <sz val="9"/>
        <color rgb="FF3333FF"/>
        <rFont val="Tahoma"/>
        <family val="2"/>
      </rPr>
      <t>M/s. Aska Coop. Sugar Ind. Ltd.</t>
    </r>
    <r>
      <rPr>
        <sz val="9"/>
        <rFont val="Tahoma"/>
        <family val="2"/>
      </rPr>
      <t>, Naugam, Distt. Ganjam, Orissa</t>
    </r>
  </si>
  <si>
    <r>
      <rPr>
        <b/>
        <sz val="9"/>
        <color rgb="FF3333FF"/>
        <rFont val="Tahoma"/>
        <family val="2"/>
      </rPr>
      <t>M/s. Nayagarh Sugar Complex Ltd.</t>
    </r>
    <r>
      <rPr>
        <sz val="9"/>
        <rFont val="Tahoma"/>
        <family val="2"/>
      </rPr>
      <t>, Panipoila, Belugaon, Distt. Nayagarh, Orissa</t>
    </r>
  </si>
  <si>
    <r>
      <rPr>
        <b/>
        <sz val="9"/>
        <color rgb="FF3333FF"/>
        <rFont val="Tahoma"/>
        <family val="2"/>
      </rPr>
      <t>M/s. The Kovur Co-op. Sugar Factory Ltd.</t>
    </r>
    <r>
      <rPr>
        <sz val="9"/>
        <rFont val="Tahoma"/>
        <family val="2"/>
      </rPr>
      <t>, Pothinddypalam, Distt. Nellore, A.P.</t>
    </r>
  </si>
  <si>
    <r>
      <rPr>
        <b/>
        <sz val="9"/>
        <color rgb="FF3333FF"/>
        <rFont val="Tahoma"/>
        <family val="2"/>
      </rPr>
      <t>M/s. NCS Sugars Ltd.</t>
    </r>
    <r>
      <rPr>
        <sz val="9"/>
        <rFont val="Tahoma"/>
        <family val="2"/>
      </rPr>
      <t>, Latchayybeta Sitanagaran Mandal Vizainagaram, Distt. Babbili, A.P.</t>
    </r>
  </si>
  <si>
    <r>
      <rPr>
        <b/>
        <sz val="9"/>
        <color rgb="FF3333FF"/>
        <rFont val="Tahoma"/>
        <family val="2"/>
      </rPr>
      <t>M/s. Madhucon Sugars &amp; Power Ltd.</t>
    </r>
    <r>
      <rPr>
        <sz val="9"/>
        <rFont val="Tahoma"/>
        <family val="2"/>
      </rPr>
      <t>, Ammagudem, Nelakondapally, Distt. Khammam, A.P.</t>
    </r>
  </si>
  <si>
    <r>
      <rPr>
        <b/>
        <sz val="9"/>
        <color rgb="FF3333FF"/>
        <rFont val="Tahoma"/>
        <family val="2"/>
      </rPr>
      <t>M/s. Shree Valsad SKUM Ltd.</t>
    </r>
    <r>
      <rPr>
        <sz val="9"/>
        <rFont val="Tahoma"/>
        <family val="2"/>
      </rPr>
      <t>, P.O. Valsad, Distt. Valsad, Gujrat</t>
    </r>
  </si>
  <si>
    <r>
      <rPr>
        <b/>
        <sz val="9"/>
        <color rgb="FF3333FF"/>
        <rFont val="Tahoma"/>
        <family val="2"/>
      </rPr>
      <t>M/s. Ukai Pradesh SKUM Ltd.</t>
    </r>
    <r>
      <rPr>
        <sz val="9"/>
        <rFont val="Tahoma"/>
        <family val="2"/>
      </rPr>
      <t>, Taluka Vyara Distt. Surat, Gujrat</t>
    </r>
  </si>
  <si>
    <r>
      <rPr>
        <b/>
        <sz val="9"/>
        <color rgb="FF3333FF"/>
        <rFont val="Tahoma"/>
        <family val="2"/>
      </rPr>
      <t>M/s. Shri Moroli Vibhag KUSM Ltd.</t>
    </r>
    <r>
      <rPr>
        <sz val="9"/>
        <rFont val="Tahoma"/>
        <family val="2"/>
      </rPr>
      <t>, Kalyan nagar, Distt. Navasari, Gujrat</t>
    </r>
  </si>
  <si>
    <r>
      <rPr>
        <b/>
        <sz val="9"/>
        <color rgb="FF3333FF"/>
        <rFont val="Tahoma"/>
        <family val="2"/>
      </rPr>
      <t>M/s.Shree Ganesh Udyog Sah. Mandli Ltd.</t>
    </r>
    <r>
      <rPr>
        <sz val="9"/>
        <rFont val="Tahoma"/>
        <family val="2"/>
      </rPr>
      <t>, Vataria, Bharuch, Gujrat</t>
    </r>
  </si>
  <si>
    <r>
      <rPr>
        <b/>
        <sz val="9"/>
        <color rgb="FF3333FF"/>
        <rFont val="Tahoma"/>
        <family val="2"/>
      </rPr>
      <t>M/s. Madurantakam Co-op. Sugar Mills Ltd.</t>
    </r>
    <r>
      <rPr>
        <sz val="9"/>
        <rFont val="Tahoma"/>
        <family val="2"/>
      </rPr>
      <t>, Padalam, Distt. Chengalapattu, TamilNadu</t>
    </r>
  </si>
  <si>
    <r>
      <rPr>
        <b/>
        <sz val="9"/>
        <color rgb="FF3333FF"/>
        <rFont val="Tahoma"/>
        <family val="2"/>
      </rPr>
      <t>M/s. The Tiruttani Co-op. Sugar Mills Ltd.</t>
    </r>
    <r>
      <rPr>
        <sz val="9"/>
        <rFont val="Tahoma"/>
        <family val="2"/>
      </rPr>
      <t>,  Distt. Theugalpattu, TamilNadu</t>
    </r>
  </si>
  <si>
    <r>
      <rPr>
        <b/>
        <sz val="9"/>
        <color rgb="FF3333FF"/>
        <rFont val="Tahoma"/>
        <family val="2"/>
      </rPr>
      <t>M/s. Riga Sugar Co. Ltd.</t>
    </r>
    <r>
      <rPr>
        <sz val="9"/>
        <rFont val="Tahoma"/>
        <family val="2"/>
      </rPr>
      <t>, Distt. Sitamarhi, Bihar</t>
    </r>
  </si>
  <si>
    <r>
      <rPr>
        <b/>
        <sz val="9"/>
        <color rgb="FF3333FF"/>
        <rFont val="Tahoma"/>
        <family val="2"/>
      </rPr>
      <t>M/s. Champaran Sugar Co. Ltd.</t>
    </r>
    <r>
      <rPr>
        <sz val="9"/>
        <rFont val="Tahoma"/>
        <family val="2"/>
      </rPr>
      <t>, Unit West Champaran, Bihar</t>
    </r>
  </si>
  <si>
    <r>
      <rPr>
        <b/>
        <sz val="9"/>
        <color rgb="FF3333FF"/>
        <rFont val="Tahoma"/>
        <family val="2"/>
      </rPr>
      <t>M/s. Eastern Sugar &amp; Ind. Ltd.</t>
    </r>
    <r>
      <rPr>
        <sz val="9"/>
        <rFont val="Tahoma"/>
        <family val="2"/>
      </rPr>
      <t>, Distt. Motihari, Bihar</t>
    </r>
  </si>
  <si>
    <r>
      <rPr>
        <b/>
        <sz val="9"/>
        <color rgb="FF3333FF"/>
        <rFont val="Tahoma"/>
        <family val="2"/>
      </rPr>
      <t>M/s. Pandavpura S.S.K. Ltd.</t>
    </r>
    <r>
      <rPr>
        <sz val="9"/>
        <rFont val="Tahoma"/>
        <family val="2"/>
      </rPr>
      <t>, Pondavpura, Distt. Mandya, Karnataka</t>
    </r>
  </si>
  <si>
    <r>
      <rPr>
        <b/>
        <sz val="9"/>
        <color rgb="FF3333FF"/>
        <rFont val="Tahoma"/>
        <family val="2"/>
      </rPr>
      <t>M/s. Krishna S.S.K. Niyamit Ltd.</t>
    </r>
    <r>
      <rPr>
        <sz val="9"/>
        <rFont val="Tahoma"/>
        <family val="2"/>
      </rPr>
      <t>, Sonkonattti, Taluka Athani, Distt. Belgaum, Karnataka</t>
    </r>
  </si>
  <si>
    <r>
      <rPr>
        <b/>
        <sz val="9"/>
        <color rgb="FF3333FF"/>
        <rFont val="Tahoma"/>
        <family val="2"/>
      </rPr>
      <t>M/s. Bannari Amman Sugars Ltd.</t>
    </r>
    <r>
      <rPr>
        <sz val="9"/>
        <rFont val="Tahoma"/>
        <family val="2"/>
      </rPr>
      <t>, Kunthur Village, Taluka Kollegal, Distt. Chamrajnagar, Karnataka</t>
    </r>
  </si>
  <si>
    <r>
      <rPr>
        <b/>
        <sz val="9"/>
        <color rgb="FF3333FF"/>
        <rFont val="Tahoma"/>
        <family val="2"/>
      </rPr>
      <t>M/s. Athani Sugars Ltd.</t>
    </r>
    <r>
      <rPr>
        <sz val="9"/>
        <rFont val="Tahoma"/>
        <family val="2"/>
      </rPr>
      <t>, Karnataka, Vishnuanna Nagar, Navalihal, Taluka Athani, Distt.  Belgaum, (Formerly known as Athani Farmers Sugar Factory Ltd.), Karnataka</t>
    </r>
  </si>
  <si>
    <t>Plant Code</t>
  </si>
  <si>
    <r>
      <rPr>
        <b/>
        <sz val="12"/>
        <rFont val="Tahoma"/>
        <family val="2"/>
      </rPr>
      <t xml:space="preserve">Co-Generation   </t>
    </r>
    <r>
      <rPr>
        <b/>
        <sz val="9"/>
        <rFont val="Tahoma"/>
        <family val="2"/>
      </rPr>
      <t xml:space="preserve">                                                                                   </t>
    </r>
    <r>
      <rPr>
        <sz val="9"/>
        <rFont val="Tahoma"/>
        <family val="2"/>
      </rPr>
      <t>(Bagasse Base Power Project)</t>
    </r>
  </si>
  <si>
    <r>
      <rPr>
        <b/>
        <sz val="12"/>
        <rFont val="Tahoma"/>
        <family val="2"/>
      </rPr>
      <t>Modernisation</t>
    </r>
    <r>
      <rPr>
        <b/>
        <sz val="9"/>
        <rFont val="Tahoma"/>
        <family val="2"/>
      </rPr>
      <t xml:space="preserve">                                                               </t>
    </r>
    <r>
      <rPr>
        <sz val="9"/>
        <rFont val="Tahoma"/>
        <family val="2"/>
      </rPr>
      <t>(Rehabilation)</t>
    </r>
  </si>
  <si>
    <r>
      <rPr>
        <b/>
        <sz val="12"/>
        <rFont val="Tahoma"/>
        <family val="2"/>
      </rPr>
      <t>Ethanol</t>
    </r>
    <r>
      <rPr>
        <b/>
        <sz val="9"/>
        <rFont val="Tahoma"/>
        <family val="2"/>
      </rPr>
      <t xml:space="preserve">                                                                                                           </t>
    </r>
    <r>
      <rPr>
        <sz val="9"/>
        <rFont val="Tahoma"/>
        <family val="2"/>
      </rPr>
      <t>(from Alcohol)</t>
    </r>
  </si>
  <si>
    <t>Amount paid</t>
  </si>
  <si>
    <r>
      <rPr>
        <b/>
        <sz val="9"/>
        <color rgb="FF3333FF"/>
        <rFont val="Tahoma"/>
        <family val="2"/>
      </rPr>
      <t>M/s. Shree Ambika Sugars Ltd.</t>
    </r>
    <r>
      <rPr>
        <sz val="9"/>
        <rFont val="Tahoma"/>
        <family val="2"/>
      </rPr>
      <t>, Pennadam, Thittakudi, Distt. Cuddalore, TamilNadu</t>
    </r>
  </si>
  <si>
    <r>
      <rPr>
        <b/>
        <sz val="9"/>
        <color rgb="FF3333FF"/>
        <rFont val="Tahoma"/>
        <family val="2"/>
      </rPr>
      <t>M/s. Shree Ambika Sugars Ltd.</t>
    </r>
    <r>
      <rPr>
        <sz val="9"/>
        <rFont val="Tahoma"/>
        <family val="2"/>
      </rPr>
      <t>, Kottur, Thugili, Tiruvidaimarudhur, Distt. Thanjavour, TamilNadu</t>
    </r>
  </si>
  <si>
    <r>
      <rPr>
        <b/>
        <sz val="9"/>
        <color rgb="FF3333FF"/>
        <rFont val="Tahoma"/>
        <family val="2"/>
      </rPr>
      <t>M/s. Shri Sai Priya Sugars Ltd.</t>
    </r>
    <r>
      <rPr>
        <sz val="9"/>
        <rFont val="Tahoma"/>
        <family val="2"/>
      </rPr>
      <t>, Hippargi Mygur,Taluka Jamkhandi, Distt. Bagalkot, Karnataka</t>
    </r>
  </si>
  <si>
    <r>
      <rPr>
        <b/>
        <sz val="9"/>
        <color rgb="FF3333FF"/>
        <rFont val="Tahoma"/>
        <family val="2"/>
      </rPr>
      <t>M/s. DSM Sugar Mills Ltd.</t>
    </r>
    <r>
      <rPr>
        <sz val="9"/>
        <rFont val="Tahoma"/>
        <family val="2"/>
      </rPr>
      <t>, (A Unit of Dhampur Sugar Mills Ltd.), Rajpur, Distt. Bheemnagar, U.P.</t>
    </r>
  </si>
  <si>
    <t>Handle By</t>
  </si>
  <si>
    <r>
      <rPr>
        <b/>
        <sz val="9"/>
        <color rgb="FF3333FF"/>
        <rFont val="Tahoma"/>
        <family val="2"/>
      </rPr>
      <t>M/s. Nandi S.S.K. Niyamit</t>
    </r>
    <r>
      <rPr>
        <sz val="9"/>
        <color theme="1"/>
        <rFont val="Tahoma"/>
        <family val="2"/>
      </rPr>
      <t>, Krishnanagar, Hosur, Distt. Bijapur, Karnataka</t>
    </r>
  </si>
  <si>
    <r>
      <rPr>
        <b/>
        <sz val="9"/>
        <color rgb="FF3333FF"/>
        <rFont val="Tahoma"/>
        <family val="2"/>
      </rPr>
      <t>M/s. Kisanveer Satara S.S.K. Ltd.</t>
    </r>
    <r>
      <rPr>
        <sz val="9"/>
        <rFont val="Tahoma"/>
        <family val="2"/>
      </rPr>
      <t>, Taluka Wai, Distt. Satara, Maharashtra</t>
    </r>
  </si>
  <si>
    <r>
      <rPr>
        <b/>
        <sz val="9"/>
        <color rgb="FF3333FF"/>
        <rFont val="Tahoma"/>
        <family val="2"/>
      </rPr>
      <t>M/s. Pandavapura S.S.K. Ltd.</t>
    </r>
    <r>
      <rPr>
        <sz val="9"/>
        <rFont val="Tahoma"/>
        <family val="2"/>
      </rPr>
      <t>, Pandavapura, Distt. RS Mandya, Karnataka</t>
    </r>
  </si>
  <si>
    <r>
      <rPr>
        <b/>
        <sz val="9"/>
        <color rgb="FF3333FF"/>
        <rFont val="Tahoma"/>
        <family val="2"/>
      </rPr>
      <t>M/s. Dakshina Kannada S.S.K. Ltd.</t>
    </r>
    <r>
      <rPr>
        <sz val="9"/>
        <rFont val="Tahoma"/>
        <family val="2"/>
      </rPr>
      <t>, Branwevar, Udupi, Karnataka</t>
    </r>
  </si>
  <si>
    <t>XI-41</t>
  </si>
  <si>
    <t>1</t>
  </si>
  <si>
    <t>2</t>
  </si>
  <si>
    <t>3</t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</si>
  <si>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Unit II, (Lease of Sahakari Sakkare Karkhane Niyamit) Vill.  Bhusanoor, Taluka  Aland, Distt. Gulbarga, Karnataka</t>
    </r>
  </si>
  <si>
    <t>28.01.93</t>
  </si>
  <si>
    <t>unit of madras sugars ltd</t>
  </si>
  <si>
    <r>
      <rPr>
        <b/>
        <sz val="9"/>
        <color rgb="FF3333FF"/>
        <rFont val="Tahoma"/>
        <family val="2"/>
      </rPr>
      <t>M/s. Ambajogai S.S.K. Ltd.</t>
    </r>
    <r>
      <rPr>
        <sz val="9"/>
        <rFont val="Tahoma"/>
        <family val="2"/>
      </rPr>
      <t>, Ambasakhar Taluka Distt. Beed, Maharashtra</t>
    </r>
  </si>
  <si>
    <r>
      <rPr>
        <b/>
        <sz val="9"/>
        <color rgb="FF3333FF"/>
        <rFont val="Tahoma"/>
        <family val="2"/>
      </rPr>
      <t>M/s. Gayatri Sugars Ltd.</t>
    </r>
    <r>
      <rPr>
        <sz val="9"/>
        <color theme="1"/>
        <rFont val="Tahoma"/>
        <family val="2"/>
      </rPr>
      <t>, Unit Nizamsagar, Vill. Maagi, Nazamsagar Mandal, Distt. karareddy, Telangana, A.P. (59201)</t>
    </r>
  </si>
  <si>
    <r>
      <rPr>
        <b/>
        <sz val="9"/>
        <color rgb="FF3333FF"/>
        <rFont val="Tahoma"/>
        <family val="2"/>
      </rPr>
      <t>M/s. The Nidppisal Pulavar K.R. Co-op. Sugar Mills Ltd.</t>
    </r>
    <r>
      <rPr>
        <sz val="9"/>
        <rFont val="Tahoma"/>
        <family val="2"/>
      </rPr>
      <t>, (NPKRR) TamilNadu</t>
    </r>
  </si>
  <si>
    <r>
      <rPr>
        <b/>
        <sz val="9"/>
        <color rgb="FF3333FF"/>
        <rFont val="Tahoma"/>
        <family val="2"/>
      </rPr>
      <t>M/s. Shree Halasidhanath S.S.K. Ltd.</t>
    </r>
    <r>
      <rPr>
        <sz val="9"/>
        <rFont val="Tahoma"/>
        <family val="2"/>
      </rPr>
      <t>, Nippani, Taluka Chikodi, Distt. Belgaum, Karnataka</t>
    </r>
  </si>
  <si>
    <r>
      <rPr>
        <b/>
        <sz val="9"/>
        <color rgb="FF3333FF"/>
        <rFont val="Tahoma"/>
        <family val="2"/>
      </rPr>
      <t>M/s. Shree Chhatrapati S.S.K. Ltd.</t>
    </r>
    <r>
      <rPr>
        <sz val="9"/>
        <rFont val="Tahoma"/>
        <family val="2"/>
      </rPr>
      <t>, Bhawaninagar, Taluka Indapur, Distt. Pune, Maharashtra</t>
    </r>
  </si>
  <si>
    <r>
      <rPr>
        <b/>
        <sz val="9"/>
        <color rgb="FF3333FF"/>
        <rFont val="Tahoma"/>
        <family val="2"/>
      </rPr>
      <t>M/s. Vasantrao Dada Patil S.S.K. Ltd.</t>
    </r>
    <r>
      <rPr>
        <sz val="9"/>
        <rFont val="Tahoma"/>
        <family val="2"/>
      </rPr>
      <t>, Vithalwadi, Deola, Distt. Nasik, Maharashtra</t>
    </r>
  </si>
  <si>
    <t>DD-18</t>
  </si>
  <si>
    <r>
      <rPr>
        <b/>
        <sz val="9"/>
        <color rgb="FF3333FF"/>
        <rFont val="Tahoma"/>
        <family val="2"/>
      </rPr>
      <t xml:space="preserve">M/s. DCM Shriram Ltd, </t>
    </r>
    <r>
      <rPr>
        <sz val="9"/>
        <color theme="1"/>
        <rFont val="Tahoma"/>
        <family val="2"/>
      </rPr>
      <t>Unit - Hariawan, VPO Hariawan, Distt. Hardoi, U.P.</t>
    </r>
  </si>
  <si>
    <t>X-89</t>
  </si>
  <si>
    <r>
      <rPr>
        <b/>
        <sz val="9"/>
        <color rgb="FF3333FF"/>
        <rFont val="Tahoma"/>
        <family val="2"/>
      </rPr>
      <t>M/s. Shri Prabhulingeshwar Sugars &amp; Chemicals Ltd.</t>
    </r>
    <r>
      <rPr>
        <sz val="9"/>
        <rFont val="Tahoma"/>
        <family val="2"/>
      </rPr>
      <t>, Siddapur, Taluka Jamkhandi, Distt. Bagalkot, Karnataka</t>
    </r>
  </si>
  <si>
    <t>30.06.21</t>
  </si>
  <si>
    <t>08.09.21</t>
  </si>
  <si>
    <t>25.11.20</t>
  </si>
  <si>
    <t>17.02.21</t>
  </si>
  <si>
    <t>30.03.21</t>
  </si>
  <si>
    <t>X-E-89</t>
  </si>
  <si>
    <t>X-E-90</t>
  </si>
  <si>
    <t>X-90</t>
  </si>
  <si>
    <t>04.12.21</t>
  </si>
  <si>
    <t>25.04.22</t>
  </si>
  <si>
    <t>30.03.22</t>
  </si>
  <si>
    <t>17.10.17</t>
  </si>
  <si>
    <t>20.09.18</t>
  </si>
  <si>
    <t>20.02.20</t>
  </si>
  <si>
    <r>
      <rPr>
        <b/>
        <sz val="9"/>
        <color rgb="FF3333FF"/>
        <rFont val="Tahoma"/>
        <family val="2"/>
      </rPr>
      <t>M/s. Bhogpur Co-op. Sugar Mills Ltd.</t>
    </r>
    <r>
      <rPr>
        <sz val="9"/>
        <rFont val="Tahoma"/>
        <family val="2"/>
      </rPr>
      <t>, Bhogpur, Distt. Jalandhar, Punjab</t>
    </r>
  </si>
  <si>
    <t>DD-39</t>
  </si>
  <si>
    <t>DD-40</t>
  </si>
  <si>
    <t>28.04.20</t>
  </si>
  <si>
    <t>DD-41</t>
  </si>
  <si>
    <t>15.12.20</t>
  </si>
  <si>
    <r>
      <rPr>
        <b/>
        <sz val="9"/>
        <color rgb="FF3333FF"/>
        <rFont val="Tahoma"/>
        <family val="2"/>
      </rPr>
      <t>M/s. Bannari Amman Sugar Ltd.</t>
    </r>
    <r>
      <rPr>
        <sz val="9"/>
        <rFont val="Tahoma"/>
        <family val="2"/>
      </rPr>
      <t>, Alathukumbi Village, Satyamanglam Taluka, Distt. Erode, TamilNadu</t>
    </r>
  </si>
  <si>
    <r>
      <rPr>
        <b/>
        <sz val="9"/>
        <color rgb="FF3333FF"/>
        <rFont val="Tahoma"/>
        <family val="2"/>
      </rPr>
      <t>M/s. Bilagi Sugar Mills Ltd.</t>
    </r>
    <r>
      <rPr>
        <sz val="9"/>
        <rFont val="Tahoma"/>
        <family val="2"/>
      </rPr>
      <t>, Badagandi Village, Bilagi Taluka, Bagalkot Distt., Karnataka</t>
    </r>
  </si>
  <si>
    <t>25.09.18</t>
  </si>
  <si>
    <r>
      <rPr>
        <b/>
        <sz val="9"/>
        <color rgb="FF3333FF"/>
        <rFont val="Tahoma"/>
        <family val="2"/>
      </rPr>
      <t>M/s. Bhalkeshwar Sugars Ltd.</t>
    </r>
    <r>
      <rPr>
        <sz val="9"/>
        <rFont val="Tahoma"/>
        <family val="2"/>
      </rPr>
      <t>, Bhasaveshwar Chowk, Bhalki, Taluka Bhalki, Distt. Bidar, Karnataka</t>
    </r>
  </si>
  <si>
    <t>03.03.21</t>
  </si>
  <si>
    <r>
      <rPr>
        <b/>
        <sz val="9"/>
        <color rgb="FF3333FF"/>
        <rFont val="Tahoma"/>
        <family val="2"/>
      </rPr>
      <t>M/s. Karmyogi Ankushrao Tope Samarth Sahakari Sakkar Karkhana Ltd.</t>
    </r>
    <r>
      <rPr>
        <sz val="9"/>
        <color theme="1"/>
        <rFont val="Tahoma"/>
        <family val="2"/>
      </rPr>
      <t>, Post Ankushnagar, Taluka Ambad, Distt. Jalana, Maharashtra</t>
    </r>
  </si>
  <si>
    <r>
      <rPr>
        <b/>
        <sz val="9"/>
        <color rgb="FF3333FF"/>
        <rFont val="Tahoma"/>
        <family val="2"/>
      </rPr>
      <t>M/s. MRN cane Power (India) Ltd.</t>
    </r>
    <r>
      <rPr>
        <sz val="9"/>
        <color theme="1"/>
        <rFont val="Tahoma"/>
        <family val="2"/>
      </rPr>
      <t>,</t>
    </r>
    <r>
      <rPr>
        <sz val="9"/>
        <color theme="0" tint="-0.499984740745262"/>
        <rFont val="Tahoma"/>
        <family val="2"/>
      </rPr>
      <t xml:space="preserve"> (Nirani Group)</t>
    </r>
    <r>
      <rPr>
        <sz val="9"/>
        <color theme="0" tint="-0.34998626667073579"/>
        <rFont val="Tahoma"/>
        <family val="2"/>
      </rPr>
      <t xml:space="preserve"> </t>
    </r>
    <r>
      <rPr>
        <sz val="9"/>
        <color theme="1"/>
        <rFont val="Tahoma"/>
        <family val="2"/>
      </rPr>
      <t>Kallapur (S.K.) Kahnapur, Taluka Badami, Distt. Bagalkot, Karnataka</t>
    </r>
  </si>
  <si>
    <r>
      <rPr>
        <b/>
        <sz val="9"/>
        <color rgb="FF3333FF"/>
        <rFont val="Tahoma"/>
        <family val="2"/>
      </rPr>
      <t>M/s. Raosahebdaba Pawar Ghodganga S.S.K. Ltd.</t>
    </r>
    <r>
      <rPr>
        <sz val="9"/>
        <rFont val="Tahoma"/>
        <family val="2"/>
      </rPr>
      <t>, Nhavare, Taluka Shirur, Distt. Pune, Maharashtra</t>
    </r>
  </si>
  <si>
    <t>4</t>
  </si>
  <si>
    <t>XI-43</t>
  </si>
  <si>
    <t>XI-45</t>
  </si>
  <si>
    <r>
      <rPr>
        <b/>
        <sz val="9"/>
        <color rgb="FF3333FF"/>
        <rFont val="Tahoma"/>
        <family val="2"/>
      </rPr>
      <t>M/s. Khatav Man Taluka Agro Processing Ltd.</t>
    </r>
    <r>
      <rPr>
        <sz val="9"/>
        <color rgb="FF3333FF"/>
        <rFont val="Tahoma"/>
        <family val="2"/>
      </rPr>
      <t xml:space="preserve">, </t>
    </r>
    <r>
      <rPr>
        <sz val="9"/>
        <rFont val="Tahoma"/>
        <family val="2"/>
      </rPr>
      <t>Padal Tal., Khatav, Distt.- Satara</t>
    </r>
  </si>
  <si>
    <r>
      <rPr>
        <b/>
        <sz val="9"/>
        <color rgb="FF3333FF"/>
        <rFont val="Tahoma"/>
        <family val="2"/>
      </rPr>
      <t>M/s. Ponni Sugar &amp; Chemicals Ltd.</t>
    </r>
    <r>
      <rPr>
        <sz val="9"/>
        <rFont val="Tahoma"/>
        <family val="2"/>
      </rPr>
      <t>, Sagarpalli Deagaon, Dist. Balangir, Orissa</t>
    </r>
  </si>
  <si>
    <t>8.08.22</t>
  </si>
  <si>
    <t>22.02.23</t>
  </si>
  <si>
    <t>5</t>
  </si>
  <si>
    <r>
      <rPr>
        <b/>
        <sz val="9"/>
        <color rgb="FF3333FF"/>
        <rFont val="Tahoma"/>
        <family val="2"/>
      </rPr>
      <t>M/s. Jay Mahesh Sugar Ind. Ltd.</t>
    </r>
    <r>
      <rPr>
        <sz val="9"/>
        <rFont val="Tahoma"/>
        <family val="2"/>
      </rPr>
      <t>, (N.S.L. sugars) Pawarwadi, Majalgaon, Beed, Maharashtra</t>
    </r>
  </si>
  <si>
    <r>
      <rPr>
        <b/>
        <sz val="9"/>
        <color rgb="FF3333FF"/>
        <rFont val="Tahoma"/>
        <family val="2"/>
      </rPr>
      <t>M/s. Mahatma Sugar &amp; Power Ltd.</t>
    </r>
    <r>
      <rPr>
        <sz val="9"/>
        <rFont val="Tahoma"/>
        <family val="2"/>
      </rPr>
      <t xml:space="preserve">, Dinkarnagar, Seloo, Distt. Wardha, Maharashtra </t>
    </r>
    <r>
      <rPr>
        <sz val="9"/>
        <color theme="0" tint="-0.249977111117893"/>
        <rFont val="Tahoma"/>
        <family val="2"/>
      </rPr>
      <t>(Manas Group)</t>
    </r>
  </si>
  <si>
    <r>
      <rPr>
        <b/>
        <sz val="9"/>
        <color rgb="FF3333FF"/>
        <rFont val="Tahoma"/>
        <family val="2"/>
      </rPr>
      <t>M/s. Yashwantrao Mohite Krishna S.S.K. Ltd.</t>
    </r>
    <r>
      <rPr>
        <sz val="9"/>
        <rFont val="Tahoma"/>
        <family val="2"/>
      </rPr>
      <t>, Rethare Budrunk, Taluka Karad, Distt. Satara, Maharashtra</t>
    </r>
  </si>
  <si>
    <r>
      <rPr>
        <b/>
        <sz val="9"/>
        <color rgb="FF3333FF"/>
        <rFont val="Tahoma"/>
        <family val="2"/>
      </rPr>
      <t>M/s. Rajaram Bapu Patil S.S.K. Ltd.</t>
    </r>
    <r>
      <rPr>
        <sz val="9"/>
        <rFont val="Tahoma"/>
        <family val="2"/>
      </rPr>
      <t>, Rajaram Nagar, Unit - I, P.O. Sakharole, Taluka Walwa, Distt. Sangli, Maharashtra</t>
    </r>
  </si>
  <si>
    <r>
      <rPr>
        <b/>
        <sz val="9"/>
        <color rgb="FF3333FF"/>
        <rFont val="Tahoma"/>
        <family val="2"/>
      </rPr>
      <t>M/s. Gangamai Industries and Construction Ltd.</t>
    </r>
    <r>
      <rPr>
        <sz val="9"/>
        <rFont val="Tahoma"/>
        <family val="2"/>
      </rPr>
      <t>, P.O. Rashi, Village Najik, Taluk - Shivgaon, District - Ahmednagar, Maharastra</t>
    </r>
  </si>
  <si>
    <t>6</t>
  </si>
  <si>
    <t>7</t>
  </si>
  <si>
    <t>8</t>
  </si>
  <si>
    <t>9</t>
  </si>
  <si>
    <r>
      <rPr>
        <b/>
        <sz val="9"/>
        <color rgb="FF3333FF"/>
        <rFont val="Tahoma"/>
        <family val="2"/>
      </rPr>
      <t>M/s. Simbholi Sugars Ltd.</t>
    </r>
    <r>
      <rPr>
        <sz val="9"/>
        <rFont val="Tahoma"/>
        <family val="2"/>
      </rPr>
      <t>, (Chilwaria) Simbholi, Distt. Gaziabad, U.P.</t>
    </r>
  </si>
  <si>
    <r>
      <rPr>
        <b/>
        <sz val="9"/>
        <color rgb="FF3333FF"/>
        <rFont val="Tahoma"/>
        <family val="2"/>
      </rPr>
      <t>M/s. Simbhaoli Sugar Mills Ltd.</t>
    </r>
    <r>
      <rPr>
        <sz val="9"/>
        <rFont val="Tahoma"/>
        <family val="2"/>
      </rPr>
      <t>, (Chilwaria) P.O. Chilwaria, Distt. Bahraich, U.P.</t>
    </r>
  </si>
  <si>
    <r>
      <rPr>
        <b/>
        <sz val="9"/>
        <color rgb="FF3333FF"/>
        <rFont val="Tahoma"/>
        <family val="2"/>
      </rPr>
      <t>M/s. Sitaram Maharaj Sakhar Karkhana Ltd.</t>
    </r>
    <r>
      <rPr>
        <sz val="9"/>
        <rFont val="Tahoma"/>
        <family val="2"/>
      </rPr>
      <t>, Khardi, Taluka Pandharpur, Solapur, Maharashtra</t>
    </r>
  </si>
  <si>
    <r>
      <rPr>
        <b/>
        <sz val="9"/>
        <color rgb="FF3333FF"/>
        <rFont val="Tahoma"/>
        <family val="2"/>
      </rPr>
      <t>M/s. Malwa Sugar Mills Ltd.</t>
    </r>
    <r>
      <rPr>
        <sz val="9"/>
        <rFont val="Tahoma"/>
        <family val="2"/>
      </rPr>
      <t xml:space="preserve">, Dhuri, Distt. Sangrur, Punjab </t>
    </r>
    <r>
      <rPr>
        <sz val="9"/>
        <color theme="0" tint="-0.499984740745262"/>
        <rFont val="Tahoma"/>
        <family val="2"/>
      </rPr>
      <t>(earlier as - M/s. Bhagwanpura Sugar Mills Lt</t>
    </r>
    <r>
      <rPr>
        <sz val="9"/>
        <color theme="0" tint="-0.34998626667073579"/>
        <rFont val="Tahoma"/>
        <family val="2"/>
      </rPr>
      <t>d)</t>
    </r>
  </si>
  <si>
    <t>IX-28</t>
  </si>
  <si>
    <r>
      <rPr>
        <b/>
        <sz val="9"/>
        <color rgb="FF3333FF"/>
        <rFont val="Tahoma"/>
        <family val="2"/>
      </rPr>
      <t>M/s. Shree Ajudhia Sugar Mills Ltd.</t>
    </r>
    <r>
      <rPr>
        <sz val="9"/>
        <rFont val="Tahoma"/>
        <family val="2"/>
      </rPr>
      <t xml:space="preserve">, </t>
    </r>
    <r>
      <rPr>
        <sz val="9"/>
        <color theme="0" tint="-0.499984740745262"/>
        <rFont val="Tahoma"/>
        <family val="2"/>
      </rPr>
      <t>(Shree Ajudhia Sugar Mills Ltd.)</t>
    </r>
    <r>
      <rPr>
        <sz val="9"/>
        <rFont val="Tahoma"/>
        <family val="2"/>
      </rPr>
      <t>, P.O. Raja ka Shaspur, U.P.</t>
    </r>
  </si>
  <si>
    <r>
      <rPr>
        <b/>
        <sz val="9"/>
        <color rgb="FF3333FF"/>
        <rFont val="Tahoma"/>
        <family val="2"/>
      </rPr>
      <t>M/s. Saswad Mali Sugar Fcty Ltd.</t>
    </r>
    <r>
      <rPr>
        <sz val="9"/>
        <rFont val="Tahoma"/>
        <family val="2"/>
      </rPr>
      <t>, Taluka Malshiras, Distt. Solapur, Maharashtra</t>
    </r>
  </si>
  <si>
    <r>
      <t xml:space="preserve">Outstanding amount of Loan against Sugar Mills in different Schemes as on </t>
    </r>
    <r>
      <rPr>
        <b/>
        <sz val="12"/>
        <color rgb="FF3333FF"/>
        <rFont val="Tahoma"/>
        <family val="2"/>
      </rPr>
      <t>31-05-2025</t>
    </r>
  </si>
  <si>
    <r>
      <t xml:space="preserve">State Wise Sub Total as on </t>
    </r>
    <r>
      <rPr>
        <b/>
        <sz val="14"/>
        <color rgb="FF3333FF"/>
        <rFont val="Tahoma"/>
        <family val="2"/>
      </rPr>
      <t>31-05-2025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</si>
  <si>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 xml:space="preserve">Modernisation </t>
    </r>
    <r>
      <rPr>
        <sz val="9"/>
        <color theme="1"/>
        <rFont val="Tahoma"/>
        <family val="2"/>
      </rPr>
      <t>(Rehabilation)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31-05-2025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</si>
  <si>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>Ethanol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(from Alcohol)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31-05-2025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</si>
  <si>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>Co-Generation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(Bagasse Base Power Project)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31-05-2025</t>
    </r>
  </si>
  <si>
    <r>
      <rPr>
        <b/>
        <sz val="9"/>
        <rFont val="Tahoma"/>
        <family val="2"/>
      </rPr>
      <t xml:space="preserve">List of Defaulters of Sugar Factores in respect of </t>
    </r>
    <r>
      <rPr>
        <b/>
        <sz val="12"/>
        <color rgb="FF3333FF"/>
        <rFont val="Tahoma"/>
        <family val="2"/>
      </rPr>
      <t>Cane Development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31-05-2025</t>
    </r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</si>
</sst>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.00;[Red]0.00"/>
  </numFmts>
  <fonts count="35">
    <font>
      <sz val="11"/>
      <color theme="1"/>
      <name val="Calibri"/>
      <family val="2"/>
      <scheme val="minor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rgb="FF3333FF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name val="Tahoma"/>
      <family val="2"/>
    </font>
    <font>
      <b/>
      <sz val="12"/>
      <color rgb="FF3333FF"/>
      <name val="Tahoma"/>
      <family val="2"/>
    </font>
    <font>
      <sz val="10"/>
      <name val="Times New Roman"/>
      <family val="1"/>
    </font>
    <font>
      <sz val="12"/>
      <name val="Tahoma"/>
      <family val="2"/>
    </font>
    <font>
      <sz val="11"/>
      <name val="Tahoma"/>
      <family val="2"/>
    </font>
    <font>
      <b/>
      <sz val="10"/>
      <color indexed="23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b/>
      <sz val="9"/>
      <color rgb="FF3333FF"/>
      <name val="Tahoma"/>
      <family val="2"/>
    </font>
    <font>
      <sz val="6"/>
      <color rgb="FFFF0000"/>
      <name val="Tahoma"/>
      <family val="2"/>
    </font>
    <font>
      <b/>
      <sz val="6"/>
      <color rgb="FFFF0000"/>
      <name val="Tahoma"/>
      <family val="2"/>
    </font>
    <font>
      <sz val="9"/>
      <color theme="0"/>
      <name val="Tahoma"/>
      <family val="2"/>
    </font>
    <font>
      <sz val="11"/>
      <color theme="1"/>
      <name val="Tahoma"/>
      <family val="2"/>
    </font>
    <font>
      <sz val="9"/>
      <color rgb="FF3333FF"/>
      <name val="Tahoma"/>
      <family val="2"/>
    </font>
    <font>
      <sz val="9"/>
      <color theme="0" tint="-0.499984740745262"/>
      <name val="Tahoma"/>
      <family val="2"/>
    </font>
    <font>
      <sz val="9"/>
      <color theme="0" tint="-0.34998626667073579"/>
      <name val="Tahoma"/>
      <family val="2"/>
    </font>
    <font>
      <b/>
      <sz val="9"/>
      <color theme="0"/>
      <name val="Tahoma"/>
      <family val="2"/>
    </font>
    <font>
      <sz val="8"/>
      <color theme="0"/>
      <name val="Tahoma"/>
      <family val="2"/>
    </font>
    <font>
      <b/>
      <sz val="14"/>
      <color rgb="FF3333FF"/>
      <name val="Tahoma"/>
      <family val="2"/>
    </font>
    <font>
      <sz val="9"/>
      <color theme="0" tint="-0.249977111117893"/>
      <name val="Tahoma"/>
      <family val="2"/>
    </font>
    <font>
      <sz val="8"/>
      <color theme="0" tint="-0.249977111117893"/>
      <name val="Tahoma"/>
      <family val="2"/>
    </font>
    <font>
      <b/>
      <sz val="9"/>
      <color theme="0" tint="-0.249977111117893"/>
      <name val="Tahoma"/>
      <family val="2"/>
    </font>
    <font>
      <sz val="8"/>
      <color theme="0" tint="-0.499984740745262"/>
      <name val="Tahoma"/>
      <family val="2"/>
    </font>
    <font>
      <sz val="11"/>
      <color theme="0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44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2" fontId="2" fillId="0" borderId="6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" fontId="22" fillId="0" borderId="0" xfId="0" applyNumberFormat="1" applyFont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3" fillId="2" borderId="8" xfId="0" applyNumberFormat="1" applyFont="1" applyFill="1" applyBorder="1" applyAlignment="1">
      <alignment horizontal="right" vertical="center"/>
    </xf>
    <xf numFmtId="3" fontId="2" fillId="0" borderId="35" xfId="0" applyNumberFormat="1" applyFont="1" applyBorder="1" applyAlignment="1">
      <alignment horizontal="center" vertical="center"/>
    </xf>
    <xf numFmtId="3" fontId="3" fillId="2" borderId="9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horizontal="right" vertical="center"/>
    </xf>
    <xf numFmtId="3" fontId="3" fillId="4" borderId="9" xfId="0" applyNumberFormat="1" applyFont="1" applyFill="1" applyBorder="1" applyAlignment="1">
      <alignment vertical="center"/>
    </xf>
    <xf numFmtId="3" fontId="3" fillId="4" borderId="10" xfId="0" applyNumberFormat="1" applyFont="1" applyFill="1" applyBorder="1" applyAlignment="1">
      <alignment vertical="center"/>
    </xf>
    <xf numFmtId="3" fontId="6" fillId="5" borderId="8" xfId="0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right" vertical="center"/>
    </xf>
    <xf numFmtId="3" fontId="17" fillId="0" borderId="11" xfId="0" applyNumberFormat="1" applyFont="1" applyBorder="1" applyAlignment="1">
      <alignment vertical="center"/>
    </xf>
    <xf numFmtId="3" fontId="17" fillId="0" borderId="10" xfId="0" applyNumberFormat="1" applyFont="1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3" fontId="23" fillId="0" borderId="0" xfId="0" applyNumberFormat="1" applyFont="1"/>
    <xf numFmtId="3" fontId="6" fillId="0" borderId="0" xfId="0" applyNumberFormat="1" applyFont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1" fontId="9" fillId="0" borderId="2" xfId="0" applyNumberFormat="1" applyFont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right" vertical="center"/>
    </xf>
    <xf numFmtId="0" fontId="9" fillId="0" borderId="0" xfId="0" applyFont="1"/>
    <xf numFmtId="3" fontId="6" fillId="4" borderId="8" xfId="0" applyNumberFormat="1" applyFont="1" applyFill="1" applyBorder="1" applyAlignment="1">
      <alignment horizontal="right" vertical="center"/>
    </xf>
    <xf numFmtId="3" fontId="9" fillId="0" borderId="1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7" borderId="8" xfId="0" applyFont="1" applyFill="1" applyBorder="1" applyAlignment="1">
      <alignment horizontal="center" vertical="center" wrapText="1"/>
    </xf>
    <xf numFmtId="3" fontId="10" fillId="7" borderId="8" xfId="0" applyNumberFormat="1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left" vertical="center"/>
    </xf>
    <xf numFmtId="3" fontId="14" fillId="7" borderId="27" xfId="0" applyNumberFormat="1" applyFont="1" applyFill="1" applyBorder="1" applyAlignment="1">
      <alignment horizontal="right" vertical="center"/>
    </xf>
    <xf numFmtId="0" fontId="13" fillId="7" borderId="28" xfId="0" applyFont="1" applyFill="1" applyBorder="1" applyAlignment="1">
      <alignment horizontal="center" vertical="center"/>
    </xf>
    <xf numFmtId="0" fontId="13" fillId="7" borderId="26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7" borderId="29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left" vertical="center"/>
    </xf>
    <xf numFmtId="3" fontId="14" fillId="7" borderId="30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right" vertical="center"/>
    </xf>
    <xf numFmtId="49" fontId="7" fillId="0" borderId="20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right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2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right" vertical="center"/>
    </xf>
    <xf numFmtId="49" fontId="6" fillId="5" borderId="8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right" vertical="center"/>
    </xf>
    <xf numFmtId="1" fontId="9" fillId="0" borderId="18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3" fontId="10" fillId="0" borderId="43" xfId="0" applyNumberFormat="1" applyFont="1" applyBorder="1" applyAlignment="1">
      <alignment horizontal="right" vertical="center"/>
    </xf>
    <xf numFmtId="1" fontId="9" fillId="0" borderId="44" xfId="0" applyNumberFormat="1" applyFont="1" applyBorder="1" applyAlignment="1">
      <alignment horizontal="center" vertical="center"/>
    </xf>
    <xf numFmtId="3" fontId="7" fillId="0" borderId="44" xfId="0" applyNumberFormat="1" applyFont="1" applyBorder="1" applyAlignment="1">
      <alignment horizontal="right" vertical="center"/>
    </xf>
    <xf numFmtId="49" fontId="6" fillId="4" borderId="8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33" xfId="0" applyNumberFormat="1" applyFont="1" applyBorder="1" applyAlignment="1">
      <alignment horizontal="center" vertical="center"/>
    </xf>
    <xf numFmtId="3" fontId="3" fillId="5" borderId="9" xfId="0" applyNumberFormat="1" applyFont="1" applyFill="1" applyBorder="1" applyAlignment="1">
      <alignment vertical="center"/>
    </xf>
    <xf numFmtId="3" fontId="3" fillId="5" borderId="10" xfId="0" applyNumberFormat="1" applyFont="1" applyFill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2" fontId="3" fillId="5" borderId="8" xfId="0" applyNumberFormat="1" applyFont="1" applyFill="1" applyBorder="1" applyAlignment="1">
      <alignment horizontal="center" vertical="center" wrapText="1"/>
    </xf>
    <xf numFmtId="2" fontId="3" fillId="5" borderId="11" xfId="0" applyNumberFormat="1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vertical="center"/>
    </xf>
    <xf numFmtId="0" fontId="3" fillId="6" borderId="47" xfId="0" applyFont="1" applyFill="1" applyBorder="1" applyAlignment="1">
      <alignment vertical="center"/>
    </xf>
    <xf numFmtId="0" fontId="3" fillId="6" borderId="34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9" fontId="7" fillId="5" borderId="41" xfId="0" applyNumberFormat="1" applyFont="1" applyFill="1" applyBorder="1" applyAlignment="1">
      <alignment vertical="center"/>
    </xf>
    <xf numFmtId="49" fontId="7" fillId="5" borderId="4" xfId="0" applyNumberFormat="1" applyFont="1" applyFill="1" applyBorder="1" applyAlignment="1">
      <alignment vertical="center"/>
    </xf>
    <xf numFmtId="49" fontId="7" fillId="5" borderId="40" xfId="0" applyNumberFormat="1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49" fontId="9" fillId="2" borderId="40" xfId="0" applyNumberFormat="1" applyFont="1" applyFill="1" applyBorder="1" applyAlignment="1">
      <alignment vertical="center"/>
    </xf>
    <xf numFmtId="49" fontId="9" fillId="3" borderId="41" xfId="0" applyNumberFormat="1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vertical="center"/>
    </xf>
    <xf numFmtId="49" fontId="9" fillId="3" borderId="40" xfId="0" applyNumberFormat="1" applyFont="1" applyFill="1" applyBorder="1" applyAlignment="1">
      <alignment vertical="center"/>
    </xf>
    <xf numFmtId="49" fontId="7" fillId="4" borderId="41" xfId="0" applyNumberFormat="1" applyFont="1" applyFill="1" applyBorder="1" applyAlignment="1">
      <alignment vertical="center"/>
    </xf>
    <xf numFmtId="49" fontId="7" fillId="4" borderId="4" xfId="0" applyNumberFormat="1" applyFont="1" applyFill="1" applyBorder="1" applyAlignment="1">
      <alignment vertical="center"/>
    </xf>
    <xf numFmtId="49" fontId="7" fillId="4" borderId="40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3" fontId="3" fillId="0" borderId="46" xfId="0" applyNumberFormat="1" applyFont="1" applyBorder="1" applyAlignment="1">
      <alignment vertical="center"/>
    </xf>
    <xf numFmtId="3" fontId="3" fillId="0" borderId="47" xfId="0" applyNumberFormat="1" applyFont="1" applyBorder="1" applyAlignment="1">
      <alignment vertical="center"/>
    </xf>
    <xf numFmtId="3" fontId="3" fillId="0" borderId="34" xfId="0" applyNumberFormat="1" applyFont="1" applyBorder="1" applyAlignment="1">
      <alignment vertical="center"/>
    </xf>
    <xf numFmtId="3" fontId="3" fillId="0" borderId="32" xfId="0" applyNumberFormat="1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3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2" fontId="26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51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Continuous" vertical="center"/>
    </xf>
    <xf numFmtId="0" fontId="0" fillId="0" borderId="24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3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31" fillId="8" borderId="0" xfId="0" applyFont="1" applyFill="1" applyAlignment="1">
      <alignment horizontal="center" vertical="center"/>
    </xf>
    <xf numFmtId="3" fontId="31" fillId="8" borderId="0" xfId="0" applyNumberFormat="1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9" fillId="0" borderId="19" xfId="0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33" fillId="8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2" fontId="30" fillId="0" borderId="0" xfId="0" applyNumberFormat="1" applyFont="1" applyAlignment="1">
      <alignment horizontal="center" vertical="center"/>
    </xf>
    <xf numFmtId="0" fontId="11" fillId="0" borderId="22" xfId="0" applyFont="1" applyBorder="1" applyAlignment="1">
      <alignment horizontal="centerContinuous" vertical="center"/>
    </xf>
    <xf numFmtId="3" fontId="17" fillId="0" borderId="9" xfId="0" applyNumberFormat="1" applyFont="1" applyBorder="1" applyAlignment="1">
      <alignment horizontal="centerContinuous" vertical="center"/>
    </xf>
    <xf numFmtId="3" fontId="17" fillId="0" borderId="11" xfId="0" applyNumberFormat="1" applyFont="1" applyBorder="1" applyAlignment="1">
      <alignment horizontal="centerContinuous" vertical="center"/>
    </xf>
    <xf numFmtId="3" fontId="17" fillId="0" borderId="10" xfId="0" applyNumberFormat="1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4" fillId="0" borderId="11" xfId="0" applyFont="1" applyBorder="1" applyAlignment="1">
      <alignment horizontal="centerContinuous" vertical="center"/>
    </xf>
    <xf numFmtId="0" fontId="14" fillId="0" borderId="10" xfId="0" applyFont="1" applyBorder="1" applyAlignment="1">
      <alignment horizontal="centerContinuous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2" fontId="2" fillId="0" borderId="6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2" fontId="3" fillId="5" borderId="24" xfId="0" applyNumberFormat="1" applyFont="1" applyFill="1" applyBorder="1" applyAlignment="1">
      <alignment horizontal="center" vertical="center"/>
    </xf>
    <xf numFmtId="2" fontId="3" fillId="5" borderId="23" xfId="0" applyNumberFormat="1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2" fontId="3" fillId="3" borderId="22" xfId="0" applyNumberFormat="1" applyFont="1" applyFill="1" applyBorder="1" applyAlignment="1">
      <alignment horizontal="center" vertical="center"/>
    </xf>
    <xf numFmtId="2" fontId="3" fillId="3" borderId="24" xfId="0" applyNumberFormat="1" applyFont="1" applyFill="1" applyBorder="1" applyAlignment="1">
      <alignment horizontal="center" vertical="center"/>
    </xf>
    <xf numFmtId="2" fontId="3" fillId="3" borderId="23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/>
    </xf>
    <xf numFmtId="165" fontId="2" fillId="0" borderId="6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2" fontId="3" fillId="4" borderId="22" xfId="0" applyNumberFormat="1" applyFont="1" applyFill="1" applyBorder="1" applyAlignment="1">
      <alignment horizontal="center" vertical="center"/>
    </xf>
    <xf numFmtId="2" fontId="3" fillId="4" borderId="24" xfId="0" applyNumberFormat="1" applyFont="1" applyFill="1" applyBorder="1" applyAlignment="1">
      <alignment horizontal="center" vertical="center"/>
    </xf>
    <xf numFmtId="2" fontId="3" fillId="4" borderId="23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left" vertical="center" wrapText="1"/>
    </xf>
    <xf numFmtId="1" fontId="2" fillId="4" borderId="2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49" fontId="12" fillId="5" borderId="9" xfId="0" applyNumberFormat="1" applyFont="1" applyFill="1" applyBorder="1" applyAlignment="1">
      <alignment horizontal="center" vertical="center"/>
    </xf>
    <xf numFmtId="49" fontId="18" fillId="5" borderId="11" xfId="0" applyNumberFormat="1" applyFont="1" applyFill="1" applyBorder="1" applyAlignment="1">
      <alignment horizontal="center" vertical="center"/>
    </xf>
    <xf numFmtId="49" fontId="18" fillId="5" borderId="10" xfId="0" applyNumberFormat="1" applyFont="1" applyFill="1" applyBorder="1" applyAlignment="1">
      <alignment horizontal="center" vertical="center"/>
    </xf>
    <xf numFmtId="49" fontId="6" fillId="5" borderId="9" xfId="0" applyNumberFormat="1" applyFont="1" applyFill="1" applyBorder="1" applyAlignment="1">
      <alignment horizontal="center" vertical="center"/>
    </xf>
    <xf numFmtId="49" fontId="6" fillId="5" borderId="10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3" fontId="4" fillId="0" borderId="46" xfId="0" applyNumberFormat="1" applyFont="1" applyBorder="1" applyAlignment="1">
      <alignment horizontal="right" vertical="center"/>
    </xf>
    <xf numFmtId="3" fontId="4" fillId="0" borderId="47" xfId="0" applyNumberFormat="1" applyFont="1" applyBorder="1" applyAlignment="1">
      <alignment horizontal="right" vertical="center"/>
    </xf>
    <xf numFmtId="3" fontId="4" fillId="0" borderId="48" xfId="0" applyNumberFormat="1" applyFont="1" applyBorder="1" applyAlignment="1">
      <alignment horizontal="right" vertical="center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49" fontId="6" fillId="4" borderId="11" xfId="0" applyNumberFormat="1" applyFont="1" applyFill="1" applyBorder="1" applyAlignment="1">
      <alignment horizontal="center" vertical="center"/>
    </xf>
    <xf numFmtId="49" fontId="6" fillId="4" borderId="10" xfId="0" applyNumberFormat="1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3" fontId="4" fillId="0" borderId="46" xfId="0" applyNumberFormat="1" applyFont="1" applyBorder="1" applyAlignment="1">
      <alignment horizontal="right"/>
    </xf>
    <xf numFmtId="3" fontId="4" fillId="0" borderId="47" xfId="0" applyNumberFormat="1" applyFont="1" applyBorder="1" applyAlignment="1">
      <alignment horizontal="right"/>
    </xf>
    <xf numFmtId="3" fontId="4" fillId="0" borderId="48" xfId="0" applyNumberFormat="1" applyFont="1" applyBorder="1" applyAlignment="1">
      <alignment horizontal="right"/>
    </xf>
    <xf numFmtId="3" fontId="4" fillId="0" borderId="46" xfId="0" applyNumberFormat="1" applyFont="1" applyBorder="1" applyAlignment="1">
      <alignment horizontal="right" vertical="center" wrapText="1"/>
    </xf>
    <xf numFmtId="3" fontId="4" fillId="0" borderId="47" xfId="0" applyNumberFormat="1" applyFont="1" applyBorder="1" applyAlignment="1">
      <alignment horizontal="right" vertical="center" wrapText="1"/>
    </xf>
    <xf numFmtId="3" fontId="4" fillId="0" borderId="48" xfId="0" applyNumberFormat="1" applyFont="1" applyBorder="1" applyAlignment="1">
      <alignment horizontal="right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  <color rgb="FFFFD200"/>
      <color rgb="FFD4A300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9%20-%20ETHANOL%20-%2031-05-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e"/>
      <sheetName val="ETHANOL"/>
      <sheetName val="Defaulter List"/>
      <sheetName val="D.List Compare"/>
      <sheetName val="Headings"/>
      <sheetName val="Print"/>
    </sheetNames>
    <sheetDataSet>
      <sheetData sheetId="0"/>
      <sheetData sheetId="1">
        <row r="1920">
          <cell r="V1920">
            <v>-4.9501423907198326E-2</v>
          </cell>
          <cell r="W1920">
            <v>4.9501423907198326E-2</v>
          </cell>
        </row>
        <row r="1958">
          <cell r="U1958">
            <v>0</v>
          </cell>
          <cell r="V1958">
            <v>0</v>
          </cell>
          <cell r="W1958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theme="2" tint="-9.9978637043366805E-2"/>
  </sheetPr>
  <dimension ref="A1:U177"/>
  <sheetViews>
    <sheetView showGridLines="0" tabSelected="1" workbookViewId="0">
      <pane ySplit="5" topLeftCell="A6" activePane="bottomLeft" state="frozen"/>
      <selection pane="bottomLeft" activeCell="A2" sqref="A2"/>
    </sheetView>
  </sheetViews>
  <sheetFormatPr defaultColWidth="0" defaultRowHeight="11.25" zeroHeight="1"/>
  <cols>
    <col min="1" max="1" width="2.85546875" style="1" customWidth="1"/>
    <col min="2" max="2" width="4.5703125" style="1" customWidth="1"/>
    <col min="3" max="3" width="43" style="4" customWidth="1"/>
    <col min="4" max="4" width="6.85546875" style="1" customWidth="1"/>
    <col min="5" max="5" width="10.5703125" style="1" customWidth="1"/>
    <col min="6" max="6" width="6.85546875" style="1" customWidth="1"/>
    <col min="7" max="7" width="6.28515625" style="1" bestFit="1" customWidth="1"/>
    <col min="8" max="8" width="11.28515625" style="3" customWidth="1"/>
    <col min="9" max="9" width="10.140625" style="3" customWidth="1"/>
    <col min="10" max="10" width="8.140625" style="3" customWidth="1"/>
    <col min="11" max="11" width="9.5703125" style="3" customWidth="1"/>
    <col min="12" max="12" width="16.140625" style="5" customWidth="1"/>
    <col min="13" max="15" width="16.140625" style="5" bestFit="1" customWidth="1"/>
    <col min="16" max="16" width="5" style="247" customWidth="1"/>
    <col min="17" max="17" width="5" style="247" hidden="1" customWidth="1"/>
    <col min="18" max="18" width="6.28515625" style="249" hidden="1" customWidth="1"/>
    <col min="19" max="20" width="5" style="247" hidden="1" customWidth="1"/>
    <col min="21" max="21" width="5.85546875" style="256" hidden="1" customWidth="1"/>
    <col min="22" max="16384" width="9.140625" style="1" hidden="1"/>
  </cols>
  <sheetData>
    <row r="1" spans="2:21" ht="8.25" customHeight="1" thickBot="1"/>
    <row r="2" spans="2:21" ht="21" customHeight="1" thickBot="1">
      <c r="B2" s="261" t="s">
        <v>729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4"/>
      <c r="R2" s="258"/>
    </row>
    <row r="3" spans="2:21" ht="8.25" customHeight="1" thickBot="1"/>
    <row r="4" spans="2:21" ht="28.5" customHeight="1" thickBot="1">
      <c r="B4" s="159" t="s">
        <v>264</v>
      </c>
      <c r="C4" s="160" t="s">
        <v>265</v>
      </c>
      <c r="D4" s="159" t="s">
        <v>641</v>
      </c>
      <c r="E4" s="160" t="s">
        <v>266</v>
      </c>
      <c r="F4" s="159" t="s">
        <v>267</v>
      </c>
      <c r="G4" s="159" t="s">
        <v>569</v>
      </c>
      <c r="H4" s="161" t="s">
        <v>375</v>
      </c>
      <c r="I4" s="161" t="s">
        <v>269</v>
      </c>
      <c r="J4" s="161" t="s">
        <v>270</v>
      </c>
      <c r="K4" s="162" t="s">
        <v>271</v>
      </c>
      <c r="L4" s="163" t="s">
        <v>272</v>
      </c>
      <c r="M4" s="163" t="s">
        <v>2</v>
      </c>
      <c r="N4" s="163" t="s">
        <v>376</v>
      </c>
      <c r="O4" s="163" t="s">
        <v>377</v>
      </c>
      <c r="R4" s="259"/>
    </row>
    <row r="5" spans="2:21" s="2" customFormat="1" ht="15.75" customHeight="1">
      <c r="B5" s="312" t="s">
        <v>482</v>
      </c>
      <c r="C5" s="313"/>
      <c r="D5" s="313"/>
      <c r="E5" s="313"/>
      <c r="F5" s="313"/>
      <c r="G5" s="314"/>
      <c r="H5" s="157" t="s">
        <v>274</v>
      </c>
      <c r="I5" s="317" t="s">
        <v>482</v>
      </c>
      <c r="J5" s="318"/>
      <c r="K5" s="158" t="s">
        <v>274</v>
      </c>
      <c r="L5" s="220"/>
      <c r="M5" s="221"/>
      <c r="N5" s="221"/>
      <c r="O5" s="222" t="s">
        <v>448</v>
      </c>
      <c r="P5" s="247"/>
      <c r="Q5" s="247"/>
      <c r="R5" s="257"/>
      <c r="S5" s="247"/>
      <c r="T5" s="247"/>
      <c r="U5" s="256"/>
    </row>
    <row r="6" spans="2:21" ht="22.5" customHeight="1">
      <c r="B6" s="285">
        <v>1</v>
      </c>
      <c r="C6" s="283" t="s">
        <v>492</v>
      </c>
      <c r="D6" s="285"/>
      <c r="E6" s="285" t="s">
        <v>358</v>
      </c>
      <c r="F6" s="19" t="s">
        <v>24</v>
      </c>
      <c r="G6" s="213" t="s">
        <v>569</v>
      </c>
      <c r="H6" s="307">
        <v>540</v>
      </c>
      <c r="I6" s="20" t="s">
        <v>380</v>
      </c>
      <c r="J6" s="20" t="s">
        <v>0</v>
      </c>
      <c r="K6" s="20">
        <v>284</v>
      </c>
      <c r="L6" s="26">
        <v>23114151.260273978</v>
      </c>
      <c r="M6" s="22">
        <v>10572060.967515104</v>
      </c>
      <c r="N6" s="22">
        <v>5928374.224265717</v>
      </c>
      <c r="O6" s="50">
        <f t="shared" ref="O6:O7" si="0">SUM(L6:N6)</f>
        <v>39614586.452054799</v>
      </c>
    </row>
    <row r="7" spans="2:21" ht="22.5" customHeight="1">
      <c r="B7" s="286"/>
      <c r="C7" s="284"/>
      <c r="D7" s="286"/>
      <c r="E7" s="286"/>
      <c r="F7" s="19" t="s">
        <v>25</v>
      </c>
      <c r="G7" s="213" t="s">
        <v>569</v>
      </c>
      <c r="H7" s="308"/>
      <c r="I7" s="20" t="s">
        <v>43</v>
      </c>
      <c r="J7" s="20" t="s">
        <v>6</v>
      </c>
      <c r="K7" s="20">
        <v>256</v>
      </c>
      <c r="L7" s="26">
        <v>25600000.000000004</v>
      </c>
      <c r="M7" s="22">
        <v>11107307.685323324</v>
      </c>
      <c r="N7" s="22">
        <v>5236794.5201561265</v>
      </c>
      <c r="O7" s="50">
        <f t="shared" si="0"/>
        <v>41944102.205479458</v>
      </c>
    </row>
    <row r="8" spans="2:21" ht="12" thickBot="1"/>
    <row r="9" spans="2:21" s="2" customFormat="1" ht="22.5" customHeight="1" thickBot="1">
      <c r="E9" s="291" t="s">
        <v>358</v>
      </c>
      <c r="F9" s="292"/>
      <c r="G9" s="65" t="s">
        <v>580</v>
      </c>
      <c r="H9" s="288" t="s">
        <v>3</v>
      </c>
      <c r="I9" s="289"/>
      <c r="J9" s="290"/>
      <c r="K9" s="65" t="s">
        <v>580</v>
      </c>
      <c r="L9" s="85">
        <f>SUM(L6:L8)</f>
        <v>48714151.260273978</v>
      </c>
      <c r="M9" s="85">
        <f>SUM(M6:M8)</f>
        <v>21679368.652838428</v>
      </c>
      <c r="N9" s="85">
        <f>SUM(N6:N8)</f>
        <v>11165168.744421843</v>
      </c>
      <c r="O9" s="85">
        <f>SUM(O6:O8)</f>
        <v>81558688.657534257</v>
      </c>
      <c r="P9" s="248"/>
      <c r="Q9" s="248"/>
      <c r="R9" s="260"/>
      <c r="S9" s="248"/>
      <c r="T9" s="248"/>
      <c r="U9" s="256"/>
    </row>
    <row r="10" spans="2:21">
      <c r="G10" s="228"/>
      <c r="L10" s="229"/>
      <c r="M10" s="84">
        <f>SUM(M9:N9)</f>
        <v>32844537.397260271</v>
      </c>
      <c r="N10" s="229"/>
    </row>
    <row r="11" spans="2:21">
      <c r="G11" s="228"/>
    </row>
    <row r="12" spans="2:21">
      <c r="G12" s="228"/>
    </row>
    <row r="13" spans="2:21" ht="12" thickBot="1">
      <c r="G13" s="228"/>
    </row>
    <row r="14" spans="2:21" ht="28.5" customHeight="1" thickBot="1">
      <c r="B14" s="159" t="s">
        <v>264</v>
      </c>
      <c r="C14" s="160" t="s">
        <v>265</v>
      </c>
      <c r="D14" s="159" t="s">
        <v>641</v>
      </c>
      <c r="E14" s="160" t="s">
        <v>266</v>
      </c>
      <c r="F14" s="159" t="s">
        <v>267</v>
      </c>
      <c r="G14" s="193" t="s">
        <v>650</v>
      </c>
      <c r="H14" s="161" t="s">
        <v>375</v>
      </c>
      <c r="I14" s="161" t="s">
        <v>269</v>
      </c>
      <c r="J14" s="161" t="s">
        <v>270</v>
      </c>
      <c r="K14" s="162" t="s">
        <v>271</v>
      </c>
      <c r="L14" s="163" t="s">
        <v>272</v>
      </c>
      <c r="M14" s="163" t="s">
        <v>2</v>
      </c>
      <c r="N14" s="163" t="s">
        <v>376</v>
      </c>
      <c r="O14" s="163" t="s">
        <v>377</v>
      </c>
      <c r="R14" s="259"/>
    </row>
    <row r="15" spans="2:21" s="2" customFormat="1" ht="15.75" customHeight="1">
      <c r="B15" s="312" t="s">
        <v>482</v>
      </c>
      <c r="C15" s="313"/>
      <c r="D15" s="313"/>
      <c r="E15" s="313"/>
      <c r="F15" s="313"/>
      <c r="G15" s="314"/>
      <c r="H15" s="46" t="s">
        <v>274</v>
      </c>
      <c r="I15" s="293" t="s">
        <v>482</v>
      </c>
      <c r="J15" s="294"/>
      <c r="K15" s="47" t="s">
        <v>274</v>
      </c>
      <c r="L15" s="220"/>
      <c r="M15" s="221"/>
      <c r="N15" s="221"/>
      <c r="O15" s="222" t="s">
        <v>448</v>
      </c>
      <c r="P15" s="247"/>
      <c r="Q15" s="247"/>
      <c r="R15" s="257"/>
      <c r="S15" s="247"/>
      <c r="T15" s="247"/>
      <c r="U15" s="256"/>
    </row>
    <row r="16" spans="2:21" ht="25.5" customHeight="1">
      <c r="B16" s="19">
        <v>1</v>
      </c>
      <c r="C16" s="34" t="s">
        <v>493</v>
      </c>
      <c r="D16" s="19"/>
      <c r="E16" s="19" t="s">
        <v>343</v>
      </c>
      <c r="F16" s="19" t="s">
        <v>34</v>
      </c>
      <c r="G16" s="19"/>
      <c r="H16" s="20">
        <v>47.25</v>
      </c>
      <c r="I16" s="20" t="s">
        <v>35</v>
      </c>
      <c r="J16" s="20" t="s">
        <v>0</v>
      </c>
      <c r="K16" s="20">
        <v>47.25</v>
      </c>
      <c r="L16" s="22">
        <v>3545230.6027397271</v>
      </c>
      <c r="M16" s="22">
        <v>13872690.995325105</v>
      </c>
      <c r="N16" s="22">
        <v>13719549.97042832</v>
      </c>
      <c r="O16" s="50">
        <f>SUM(L16:N16)</f>
        <v>31137471.56849315</v>
      </c>
    </row>
    <row r="17" spans="2:21" ht="12" thickBot="1"/>
    <row r="18" spans="2:21" s="2" customFormat="1" ht="22.5" customHeight="1" thickBot="1">
      <c r="E18" s="291" t="s">
        <v>443</v>
      </c>
      <c r="F18" s="292"/>
      <c r="G18" s="65" t="s">
        <v>580</v>
      </c>
      <c r="H18" s="288" t="s">
        <v>3</v>
      </c>
      <c r="I18" s="289"/>
      <c r="J18" s="290"/>
      <c r="K18" s="65" t="s">
        <v>580</v>
      </c>
      <c r="L18" s="85">
        <f>SUM(L16:L17)</f>
        <v>3545230.6027397271</v>
      </c>
      <c r="M18" s="85">
        <f>SUM(M16:M17)</f>
        <v>13872690.995325105</v>
      </c>
      <c r="N18" s="85">
        <f>SUM(N16:N17)</f>
        <v>13719549.97042832</v>
      </c>
      <c r="O18" s="85">
        <f>SUM(O16:O17)</f>
        <v>31137471.56849315</v>
      </c>
      <c r="P18" s="248"/>
      <c r="Q18" s="248"/>
      <c r="R18" s="260"/>
      <c r="S18" s="248"/>
      <c r="T18" s="248"/>
      <c r="U18" s="256"/>
    </row>
    <row r="19" spans="2:21">
      <c r="G19" s="228"/>
      <c r="L19" s="229"/>
      <c r="M19" s="84">
        <f>SUM(M18:N18)</f>
        <v>27592240.965753425</v>
      </c>
      <c r="N19" s="229"/>
    </row>
    <row r="20" spans="2:21">
      <c r="G20" s="228"/>
    </row>
    <row r="21" spans="2:21">
      <c r="G21" s="228"/>
    </row>
    <row r="22" spans="2:21" ht="12" thickBot="1">
      <c r="G22" s="228"/>
    </row>
    <row r="23" spans="2:21" ht="28.5" customHeight="1" thickBot="1">
      <c r="B23" s="159" t="s">
        <v>264</v>
      </c>
      <c r="C23" s="160" t="s">
        <v>265</v>
      </c>
      <c r="D23" s="159" t="s">
        <v>641</v>
      </c>
      <c r="E23" s="160" t="s">
        <v>266</v>
      </c>
      <c r="F23" s="159" t="s">
        <v>267</v>
      </c>
      <c r="G23" s="193" t="s">
        <v>650</v>
      </c>
      <c r="H23" s="161" t="s">
        <v>375</v>
      </c>
      <c r="I23" s="161" t="s">
        <v>269</v>
      </c>
      <c r="J23" s="161" t="s">
        <v>270</v>
      </c>
      <c r="K23" s="162" t="s">
        <v>271</v>
      </c>
      <c r="L23" s="163" t="s">
        <v>272</v>
      </c>
      <c r="M23" s="163" t="s">
        <v>2</v>
      </c>
      <c r="N23" s="163" t="s">
        <v>376</v>
      </c>
      <c r="O23" s="163" t="s">
        <v>377</v>
      </c>
      <c r="R23" s="259"/>
    </row>
    <row r="24" spans="2:21" s="2" customFormat="1" ht="15.75" customHeight="1">
      <c r="B24" s="312" t="s">
        <v>482</v>
      </c>
      <c r="C24" s="313"/>
      <c r="D24" s="313"/>
      <c r="E24" s="313"/>
      <c r="F24" s="313"/>
      <c r="G24" s="314"/>
      <c r="H24" s="46" t="s">
        <v>274</v>
      </c>
      <c r="I24" s="293" t="s">
        <v>482</v>
      </c>
      <c r="J24" s="294"/>
      <c r="K24" s="47" t="s">
        <v>274</v>
      </c>
      <c r="L24" s="220"/>
      <c r="M24" s="221"/>
      <c r="N24" s="221"/>
      <c r="O24" s="222" t="s">
        <v>448</v>
      </c>
      <c r="P24" s="247"/>
      <c r="Q24" s="247"/>
      <c r="R24" s="257"/>
      <c r="S24" s="247"/>
      <c r="T24" s="247"/>
      <c r="U24" s="256"/>
    </row>
    <row r="25" spans="2:21" ht="26.25" customHeight="1">
      <c r="B25" s="19">
        <v>1</v>
      </c>
      <c r="C25" s="34" t="s">
        <v>653</v>
      </c>
      <c r="D25" s="20"/>
      <c r="E25" s="19" t="s">
        <v>357</v>
      </c>
      <c r="F25" s="20" t="s">
        <v>32</v>
      </c>
      <c r="G25" s="20"/>
      <c r="H25" s="20">
        <v>50</v>
      </c>
      <c r="I25" s="20" t="s">
        <v>382</v>
      </c>
      <c r="J25" s="20" t="s">
        <v>0</v>
      </c>
      <c r="K25" s="20">
        <v>50</v>
      </c>
      <c r="L25" s="22">
        <v>698974.78082191758</v>
      </c>
      <c r="M25" s="22">
        <v>2216808.2739277533</v>
      </c>
      <c r="N25" s="22">
        <v>2269581.7260722467</v>
      </c>
      <c r="O25" s="50">
        <f t="shared" ref="O25:O27" si="1">SUM(L25:N25)</f>
        <v>5185364.7808219176</v>
      </c>
      <c r="R25" s="260"/>
    </row>
    <row r="26" spans="2:21" ht="26.25" customHeight="1">
      <c r="B26" s="51">
        <v>2</v>
      </c>
      <c r="C26" s="200" t="s">
        <v>654</v>
      </c>
      <c r="D26" s="20"/>
      <c r="E26" s="19" t="s">
        <v>357</v>
      </c>
      <c r="F26" s="20" t="s">
        <v>33</v>
      </c>
      <c r="G26" s="20"/>
      <c r="H26" s="20">
        <v>50</v>
      </c>
      <c r="I26" s="20" t="s">
        <v>383</v>
      </c>
      <c r="J26" s="20" t="s">
        <v>0</v>
      </c>
      <c r="K26" s="20">
        <v>50</v>
      </c>
      <c r="L26" s="22">
        <v>4999999.9999999981</v>
      </c>
      <c r="M26" s="22">
        <v>12810149.088200042</v>
      </c>
      <c r="N26" s="22">
        <v>12172337.569334207</v>
      </c>
      <c r="O26" s="50">
        <f t="shared" si="1"/>
        <v>29982486.657534249</v>
      </c>
      <c r="R26" s="260"/>
    </row>
    <row r="27" spans="2:21" ht="22.5" customHeight="1">
      <c r="B27" s="19">
        <v>3</v>
      </c>
      <c r="C27" s="48" t="s">
        <v>671</v>
      </c>
      <c r="D27" s="246"/>
      <c r="E27" s="19" t="s">
        <v>357</v>
      </c>
      <c r="F27" s="19" t="s">
        <v>22</v>
      </c>
      <c r="G27" s="19"/>
      <c r="H27" s="20">
        <v>198</v>
      </c>
      <c r="I27" s="20" t="s">
        <v>23</v>
      </c>
      <c r="J27" s="20" t="s">
        <v>6</v>
      </c>
      <c r="K27" s="20">
        <v>67.13</v>
      </c>
      <c r="L27" s="22">
        <v>0.26027397275902331</v>
      </c>
      <c r="M27" s="22">
        <v>0</v>
      </c>
      <c r="N27" s="22">
        <v>0</v>
      </c>
      <c r="O27" s="50">
        <f t="shared" si="1"/>
        <v>0.26027397275902331</v>
      </c>
    </row>
    <row r="28" spans="2:21" ht="12" thickBot="1"/>
    <row r="29" spans="2:21" s="2" customFormat="1" ht="22.5" customHeight="1" thickBot="1">
      <c r="E29" s="291" t="s">
        <v>357</v>
      </c>
      <c r="F29" s="292"/>
      <c r="G29" s="65" t="s">
        <v>580</v>
      </c>
      <c r="H29" s="288" t="s">
        <v>3</v>
      </c>
      <c r="I29" s="289"/>
      <c r="J29" s="290"/>
      <c r="K29" s="65" t="s">
        <v>580</v>
      </c>
      <c r="L29" s="85">
        <f>SUM(L25:L28)</f>
        <v>5698975.0410958882</v>
      </c>
      <c r="M29" s="85">
        <f>SUM(M25:M28)</f>
        <v>15026957.362127796</v>
      </c>
      <c r="N29" s="85">
        <f>SUM(N25:N28)</f>
        <v>14441919.295406453</v>
      </c>
      <c r="O29" s="85">
        <f>SUM(O25:O28)</f>
        <v>35167851.698630139</v>
      </c>
      <c r="P29" s="248"/>
      <c r="Q29" s="248"/>
      <c r="R29" s="260"/>
      <c r="S29" s="248"/>
      <c r="T29" s="248"/>
      <c r="U29" s="256"/>
    </row>
    <row r="30" spans="2:21">
      <c r="G30" s="228"/>
      <c r="L30" s="229"/>
      <c r="M30" s="84">
        <f>SUM(M29:N29)</f>
        <v>29468876.657534249</v>
      </c>
      <c r="N30" s="229"/>
    </row>
    <row r="31" spans="2:21">
      <c r="G31" s="228"/>
    </row>
    <row r="32" spans="2:21">
      <c r="G32" s="228"/>
    </row>
    <row r="33" spans="2:21" ht="12" thickBot="1">
      <c r="G33" s="228"/>
    </row>
    <row r="34" spans="2:21" ht="28.5" customHeight="1" thickBot="1">
      <c r="B34" s="159" t="s">
        <v>264</v>
      </c>
      <c r="C34" s="160" t="s">
        <v>265</v>
      </c>
      <c r="D34" s="159" t="s">
        <v>641</v>
      </c>
      <c r="E34" s="160" t="s">
        <v>266</v>
      </c>
      <c r="F34" s="159" t="s">
        <v>267</v>
      </c>
      <c r="G34" s="193" t="s">
        <v>650</v>
      </c>
      <c r="H34" s="161" t="s">
        <v>375</v>
      </c>
      <c r="I34" s="161" t="s">
        <v>269</v>
      </c>
      <c r="J34" s="161" t="s">
        <v>270</v>
      </c>
      <c r="K34" s="162" t="s">
        <v>271</v>
      </c>
      <c r="L34" s="163" t="s">
        <v>272</v>
      </c>
      <c r="M34" s="163" t="s">
        <v>2</v>
      </c>
      <c r="N34" s="163" t="s">
        <v>376</v>
      </c>
      <c r="O34" s="163" t="s">
        <v>377</v>
      </c>
      <c r="R34" s="259"/>
    </row>
    <row r="35" spans="2:21" s="2" customFormat="1" ht="15.75" customHeight="1">
      <c r="B35" s="312" t="s">
        <v>482</v>
      </c>
      <c r="C35" s="313"/>
      <c r="D35" s="313"/>
      <c r="E35" s="313"/>
      <c r="F35" s="313"/>
      <c r="G35" s="314"/>
      <c r="H35" s="46" t="s">
        <v>274</v>
      </c>
      <c r="I35" s="293" t="s">
        <v>482</v>
      </c>
      <c r="J35" s="294"/>
      <c r="K35" s="47" t="s">
        <v>274</v>
      </c>
      <c r="L35" s="220"/>
      <c r="M35" s="221"/>
      <c r="N35" s="221"/>
      <c r="O35" s="222" t="s">
        <v>448</v>
      </c>
      <c r="P35" s="247"/>
      <c r="Q35" s="247"/>
      <c r="R35" s="257"/>
      <c r="S35" s="247"/>
      <c r="T35" s="247"/>
      <c r="U35" s="256"/>
    </row>
    <row r="36" spans="2:21" ht="26.25" customHeight="1">
      <c r="B36" s="19">
        <v>1</v>
      </c>
      <c r="C36" s="34" t="s">
        <v>523</v>
      </c>
      <c r="D36" s="19"/>
      <c r="E36" s="19" t="s">
        <v>402</v>
      </c>
      <c r="F36" s="19" t="s">
        <v>39</v>
      </c>
      <c r="G36" s="19"/>
      <c r="H36" s="20">
        <v>50</v>
      </c>
      <c r="I36" s="20" t="s">
        <v>392</v>
      </c>
      <c r="J36" s="20" t="s">
        <v>0</v>
      </c>
      <c r="K36" s="20">
        <v>50</v>
      </c>
      <c r="L36" s="22">
        <v>183740.87671232875</v>
      </c>
      <c r="M36" s="22">
        <v>378315.59451641957</v>
      </c>
      <c r="N36" s="22">
        <v>417412.40548358043</v>
      </c>
      <c r="O36" s="50">
        <f>SUM(L36:N36)</f>
        <v>979468.87671232875</v>
      </c>
    </row>
    <row r="37" spans="2:21" ht="12" thickBot="1"/>
    <row r="38" spans="2:21" s="2" customFormat="1" ht="22.5" customHeight="1" thickBot="1">
      <c r="E38" s="291" t="s">
        <v>402</v>
      </c>
      <c r="F38" s="292"/>
      <c r="G38" s="65" t="s">
        <v>580</v>
      </c>
      <c r="H38" s="288" t="s">
        <v>3</v>
      </c>
      <c r="I38" s="289"/>
      <c r="J38" s="290"/>
      <c r="K38" s="65" t="s">
        <v>580</v>
      </c>
      <c r="L38" s="85">
        <f>SUM(L36:L37)</f>
        <v>183740.87671232875</v>
      </c>
      <c r="M38" s="85">
        <f>SUM(M36:M37)</f>
        <v>378315.59451641957</v>
      </c>
      <c r="N38" s="85">
        <f>SUM(N36:N37)</f>
        <v>417412.40548358043</v>
      </c>
      <c r="O38" s="85">
        <f>SUM(O36:O37)</f>
        <v>979468.87671232875</v>
      </c>
      <c r="P38" s="248"/>
      <c r="Q38" s="248"/>
      <c r="R38" s="260"/>
      <c r="S38" s="248"/>
      <c r="T38" s="248"/>
      <c r="U38" s="256"/>
    </row>
    <row r="39" spans="2:21">
      <c r="G39" s="228"/>
      <c r="L39" s="229"/>
      <c r="M39" s="84">
        <f>SUM(M38:N38)</f>
        <v>795728</v>
      </c>
      <c r="N39" s="229"/>
    </row>
    <row r="40" spans="2:21">
      <c r="G40" s="228"/>
      <c r="M40" s="84"/>
    </row>
    <row r="41" spans="2:21">
      <c r="G41" s="228"/>
      <c r="M41" s="84"/>
    </row>
    <row r="42" spans="2:21" ht="12" thickBot="1">
      <c r="G42" s="228"/>
    </row>
    <row r="43" spans="2:21" ht="28.5" customHeight="1" thickBot="1">
      <c r="B43" s="159" t="s">
        <v>264</v>
      </c>
      <c r="C43" s="160" t="s">
        <v>265</v>
      </c>
      <c r="D43" s="159" t="s">
        <v>641</v>
      </c>
      <c r="E43" s="160" t="s">
        <v>266</v>
      </c>
      <c r="F43" s="159" t="s">
        <v>267</v>
      </c>
      <c r="G43" s="193" t="s">
        <v>650</v>
      </c>
      <c r="H43" s="161" t="s">
        <v>375</v>
      </c>
      <c r="I43" s="161" t="s">
        <v>269</v>
      </c>
      <c r="J43" s="161" t="s">
        <v>270</v>
      </c>
      <c r="K43" s="162" t="s">
        <v>271</v>
      </c>
      <c r="L43" s="163" t="s">
        <v>272</v>
      </c>
      <c r="M43" s="163" t="s">
        <v>2</v>
      </c>
      <c r="N43" s="163" t="s">
        <v>376</v>
      </c>
      <c r="O43" s="163" t="s">
        <v>377</v>
      </c>
      <c r="R43" s="259"/>
    </row>
    <row r="44" spans="2:21" s="2" customFormat="1" ht="15.75" customHeight="1">
      <c r="B44" s="312" t="s">
        <v>482</v>
      </c>
      <c r="C44" s="313"/>
      <c r="D44" s="313"/>
      <c r="E44" s="313"/>
      <c r="F44" s="313"/>
      <c r="G44" s="314"/>
      <c r="H44" s="46" t="s">
        <v>274</v>
      </c>
      <c r="I44" s="293" t="s">
        <v>482</v>
      </c>
      <c r="J44" s="294"/>
      <c r="K44" s="47" t="s">
        <v>274</v>
      </c>
      <c r="L44" s="220"/>
      <c r="M44" s="221"/>
      <c r="N44" s="221"/>
      <c r="O44" s="222" t="s">
        <v>448</v>
      </c>
      <c r="P44" s="247"/>
      <c r="Q44" s="247"/>
      <c r="R44" s="257"/>
      <c r="S44" s="247"/>
      <c r="T44" s="247"/>
      <c r="U44" s="256"/>
    </row>
    <row r="45" spans="2:21" ht="27.75" customHeight="1">
      <c r="B45" s="19">
        <v>1</v>
      </c>
      <c r="C45" s="34" t="s">
        <v>524</v>
      </c>
      <c r="D45" s="19"/>
      <c r="E45" s="19" t="s">
        <v>327</v>
      </c>
      <c r="F45" s="19" t="s">
        <v>240</v>
      </c>
      <c r="G45" s="19" t="s">
        <v>569</v>
      </c>
      <c r="H45" s="20">
        <v>103.27</v>
      </c>
      <c r="I45" s="20" t="s">
        <v>14</v>
      </c>
      <c r="J45" s="20" t="s">
        <v>105</v>
      </c>
      <c r="K45" s="20">
        <v>37.840000000000003</v>
      </c>
      <c r="L45" s="22">
        <v>2275278.534246576</v>
      </c>
      <c r="M45" s="22">
        <v>6432796.7262238702</v>
      </c>
      <c r="N45" s="22">
        <v>6813746.2737761298</v>
      </c>
      <c r="O45" s="50">
        <f t="shared" ref="O45:O47" si="2">SUM(L45:N45)</f>
        <v>15521821.534246575</v>
      </c>
    </row>
    <row r="46" spans="2:21" ht="22.5" customHeight="1">
      <c r="B46" s="285">
        <v>2</v>
      </c>
      <c r="C46" s="283" t="s">
        <v>525</v>
      </c>
      <c r="D46" s="285"/>
      <c r="E46" s="285" t="s">
        <v>327</v>
      </c>
      <c r="F46" s="19" t="s">
        <v>19</v>
      </c>
      <c r="G46" s="285"/>
      <c r="H46" s="307">
        <v>444.15</v>
      </c>
      <c r="I46" s="20" t="s">
        <v>20</v>
      </c>
      <c r="J46" s="20" t="s">
        <v>0</v>
      </c>
      <c r="K46" s="20">
        <v>216.45</v>
      </c>
      <c r="L46" s="22">
        <v>21645000</v>
      </c>
      <c r="M46" s="22">
        <v>25127934.142790578</v>
      </c>
      <c r="N46" s="22">
        <v>14240745.24419572</v>
      </c>
      <c r="O46" s="50">
        <f t="shared" si="2"/>
        <v>61013679.3869863</v>
      </c>
      <c r="R46" s="319"/>
    </row>
    <row r="47" spans="2:21" ht="22.5" customHeight="1">
      <c r="B47" s="286"/>
      <c r="C47" s="284"/>
      <c r="D47" s="286"/>
      <c r="E47" s="286"/>
      <c r="F47" s="19" t="s">
        <v>21</v>
      </c>
      <c r="G47" s="286"/>
      <c r="H47" s="308"/>
      <c r="I47" s="20" t="s">
        <v>386</v>
      </c>
      <c r="J47" s="20" t="s">
        <v>6</v>
      </c>
      <c r="K47" s="20">
        <v>227.7</v>
      </c>
      <c r="L47" s="22">
        <v>22769999.999999993</v>
      </c>
      <c r="M47" s="22">
        <v>25639932.672412843</v>
      </c>
      <c r="N47" s="22">
        <v>14477548.800189905</v>
      </c>
      <c r="O47" s="50">
        <f t="shared" si="2"/>
        <v>62887481.47260274</v>
      </c>
      <c r="R47" s="319"/>
    </row>
    <row r="48" spans="2:21" ht="12" thickBot="1"/>
    <row r="49" spans="2:21" s="2" customFormat="1" ht="22.5" customHeight="1" thickBot="1">
      <c r="E49" s="291" t="s">
        <v>327</v>
      </c>
      <c r="F49" s="292"/>
      <c r="G49" s="65" t="s">
        <v>580</v>
      </c>
      <c r="H49" s="288" t="s">
        <v>3</v>
      </c>
      <c r="I49" s="289"/>
      <c r="J49" s="290"/>
      <c r="K49" s="65" t="s">
        <v>580</v>
      </c>
      <c r="L49" s="85">
        <f>SUM(L45:L48)</f>
        <v>46690278.534246564</v>
      </c>
      <c r="M49" s="85">
        <f>SUM(M45:M48)</f>
        <v>57200663.541427292</v>
      </c>
      <c r="N49" s="85">
        <f>SUM(N45:N48)</f>
        <v>35532040.318161756</v>
      </c>
      <c r="O49" s="85">
        <f>SUM(O45:O48)</f>
        <v>139422982.3938356</v>
      </c>
      <c r="P49" s="248"/>
      <c r="Q49" s="248"/>
      <c r="R49" s="260"/>
      <c r="S49" s="248"/>
      <c r="T49" s="248"/>
      <c r="U49" s="256"/>
    </row>
    <row r="50" spans="2:21">
      <c r="G50" s="228"/>
      <c r="L50" s="229"/>
      <c r="M50" s="84">
        <f>SUM(M49:N49)</f>
        <v>92732703.85958904</v>
      </c>
      <c r="N50" s="229"/>
    </row>
    <row r="51" spans="2:21">
      <c r="G51" s="228"/>
      <c r="M51" s="84"/>
    </row>
    <row r="52" spans="2:21">
      <c r="G52" s="228"/>
    </row>
    <row r="53" spans="2:21" ht="12" thickBot="1">
      <c r="G53" s="228"/>
    </row>
    <row r="54" spans="2:21" ht="28.5" customHeight="1" thickBot="1">
      <c r="B54" s="159" t="s">
        <v>264</v>
      </c>
      <c r="C54" s="160" t="s">
        <v>265</v>
      </c>
      <c r="D54" s="159" t="s">
        <v>641</v>
      </c>
      <c r="E54" s="160" t="s">
        <v>266</v>
      </c>
      <c r="F54" s="159" t="s">
        <v>267</v>
      </c>
      <c r="G54" s="193" t="s">
        <v>650</v>
      </c>
      <c r="H54" s="161" t="s">
        <v>375</v>
      </c>
      <c r="I54" s="161" t="s">
        <v>269</v>
      </c>
      <c r="J54" s="161" t="s">
        <v>270</v>
      </c>
      <c r="K54" s="162" t="s">
        <v>271</v>
      </c>
      <c r="L54" s="163" t="s">
        <v>272</v>
      </c>
      <c r="M54" s="163" t="s">
        <v>2</v>
      </c>
      <c r="N54" s="163" t="s">
        <v>376</v>
      </c>
      <c r="O54" s="163" t="s">
        <v>377</v>
      </c>
      <c r="R54" s="259"/>
    </row>
    <row r="55" spans="2:21" s="2" customFormat="1" ht="15.75" customHeight="1">
      <c r="B55" s="312" t="s">
        <v>482</v>
      </c>
      <c r="C55" s="313"/>
      <c r="D55" s="313"/>
      <c r="E55" s="313"/>
      <c r="F55" s="313"/>
      <c r="G55" s="314"/>
      <c r="H55" s="46" t="s">
        <v>274</v>
      </c>
      <c r="I55" s="293" t="s">
        <v>482</v>
      </c>
      <c r="J55" s="294"/>
      <c r="K55" s="47" t="s">
        <v>274</v>
      </c>
      <c r="L55" s="220"/>
      <c r="M55" s="221"/>
      <c r="N55" s="221"/>
      <c r="O55" s="222" t="s">
        <v>448</v>
      </c>
      <c r="P55" s="247"/>
      <c r="Q55" s="247"/>
      <c r="R55" s="257"/>
      <c r="S55" s="247"/>
      <c r="T55" s="247"/>
      <c r="U55" s="256"/>
    </row>
    <row r="56" spans="2:21" ht="27" customHeight="1">
      <c r="B56" s="19">
        <v>1</v>
      </c>
      <c r="C56" s="34" t="s">
        <v>531</v>
      </c>
      <c r="D56" s="19"/>
      <c r="E56" s="19" t="s">
        <v>304</v>
      </c>
      <c r="F56" s="19" t="s">
        <v>38</v>
      </c>
      <c r="G56" s="19"/>
      <c r="H56" s="20">
        <v>50</v>
      </c>
      <c r="I56" s="20" t="s">
        <v>392</v>
      </c>
      <c r="J56" s="20" t="s">
        <v>0</v>
      </c>
      <c r="K56" s="20">
        <v>50</v>
      </c>
      <c r="L56" s="22">
        <v>741604.87671232969</v>
      </c>
      <c r="M56" s="22">
        <v>2091062.9554578722</v>
      </c>
      <c r="N56" s="22">
        <v>1864548.0445421278</v>
      </c>
      <c r="O56" s="50">
        <f t="shared" ref="O56:O72" si="3">SUM(L56:N56)</f>
        <v>4697215.8767123297</v>
      </c>
    </row>
    <row r="57" spans="2:21" ht="25.5" customHeight="1">
      <c r="B57" s="19">
        <v>2</v>
      </c>
      <c r="C57" s="34" t="s">
        <v>526</v>
      </c>
      <c r="D57" s="19"/>
      <c r="E57" s="19" t="s">
        <v>304</v>
      </c>
      <c r="F57" s="19" t="s">
        <v>37</v>
      </c>
      <c r="G57" s="19"/>
      <c r="H57" s="20">
        <v>50</v>
      </c>
      <c r="I57" s="20" t="s">
        <v>393</v>
      </c>
      <c r="J57" s="20" t="s">
        <v>0</v>
      </c>
      <c r="K57" s="20">
        <v>50</v>
      </c>
      <c r="L57" s="22">
        <v>1250000</v>
      </c>
      <c r="M57" s="22">
        <v>4582490.7823424647</v>
      </c>
      <c r="N57" s="22">
        <v>4577465.796424658</v>
      </c>
      <c r="O57" s="50">
        <f t="shared" si="3"/>
        <v>10409956.578767123</v>
      </c>
    </row>
    <row r="58" spans="2:21" ht="24.75" customHeight="1">
      <c r="B58" s="19">
        <v>3</v>
      </c>
      <c r="C58" s="34" t="s">
        <v>527</v>
      </c>
      <c r="D58" s="19"/>
      <c r="E58" s="19" t="s">
        <v>304</v>
      </c>
      <c r="F58" s="19" t="s">
        <v>36</v>
      </c>
      <c r="G58" s="19"/>
      <c r="H58" s="20">
        <v>49.5</v>
      </c>
      <c r="I58" s="20" t="s">
        <v>394</v>
      </c>
      <c r="J58" s="20" t="s">
        <v>0</v>
      </c>
      <c r="K58" s="20">
        <v>49.5</v>
      </c>
      <c r="L58" s="22">
        <v>6234.8630136996508</v>
      </c>
      <c r="M58" s="22">
        <v>871.38098104697065</v>
      </c>
      <c r="N58" s="22">
        <v>872.61901895302935</v>
      </c>
      <c r="O58" s="50">
        <f t="shared" si="3"/>
        <v>7978.8630136996508</v>
      </c>
    </row>
    <row r="59" spans="2:21" ht="26.25" customHeight="1">
      <c r="B59" s="19">
        <v>4</v>
      </c>
      <c r="C59" s="34" t="s">
        <v>528</v>
      </c>
      <c r="D59" s="19"/>
      <c r="E59" s="19" t="s">
        <v>304</v>
      </c>
      <c r="F59" s="19" t="s">
        <v>245</v>
      </c>
      <c r="G59" s="19"/>
      <c r="H59" s="20">
        <v>275.73</v>
      </c>
      <c r="I59" s="20" t="s">
        <v>395</v>
      </c>
      <c r="J59" s="20" t="s">
        <v>0</v>
      </c>
      <c r="K59" s="20">
        <v>206.8</v>
      </c>
      <c r="L59" s="22">
        <v>5182100.7260273946</v>
      </c>
      <c r="M59" s="22">
        <v>6400701.8635327453</v>
      </c>
      <c r="N59" s="22">
        <v>7431713.1364672547</v>
      </c>
      <c r="O59" s="50">
        <f t="shared" si="3"/>
        <v>19014515.726027396</v>
      </c>
    </row>
    <row r="60" spans="2:21" ht="27" customHeight="1">
      <c r="B60" s="19">
        <v>5</v>
      </c>
      <c r="C60" s="34" t="s">
        <v>529</v>
      </c>
      <c r="D60" s="19"/>
      <c r="E60" s="19" t="s">
        <v>304</v>
      </c>
      <c r="F60" s="19" t="s">
        <v>246</v>
      </c>
      <c r="G60" s="19"/>
      <c r="H60" s="20">
        <v>270.45</v>
      </c>
      <c r="I60" s="20" t="s">
        <v>396</v>
      </c>
      <c r="J60" s="20" t="s">
        <v>0</v>
      </c>
      <c r="K60" s="20">
        <v>156.15</v>
      </c>
      <c r="L60" s="22">
        <v>3906279.2328767143</v>
      </c>
      <c r="M60" s="22">
        <v>4387702.7668084074</v>
      </c>
      <c r="N60" s="22">
        <v>5164944.2331915926</v>
      </c>
      <c r="O60" s="50">
        <f t="shared" si="3"/>
        <v>13458926.232876714</v>
      </c>
    </row>
    <row r="61" spans="2:21" ht="27" customHeight="1">
      <c r="B61" s="19">
        <v>6</v>
      </c>
      <c r="C61" s="34" t="s">
        <v>530</v>
      </c>
      <c r="D61" s="19"/>
      <c r="E61" s="19" t="s">
        <v>304</v>
      </c>
      <c r="F61" s="19" t="s">
        <v>247</v>
      </c>
      <c r="G61" s="19"/>
      <c r="H61" s="20">
        <v>170.86</v>
      </c>
      <c r="I61" s="20" t="s">
        <v>397</v>
      </c>
      <c r="J61" s="20" t="s">
        <v>0</v>
      </c>
      <c r="K61" s="20">
        <v>67.930000000000007</v>
      </c>
      <c r="L61" s="22">
        <v>417860.54794520512</v>
      </c>
      <c r="M61" s="22">
        <v>291413.9285562021</v>
      </c>
      <c r="N61" s="22">
        <v>354790.0714437979</v>
      </c>
      <c r="O61" s="50">
        <f t="shared" si="3"/>
        <v>1064064.5479452051</v>
      </c>
    </row>
    <row r="62" spans="2:21" ht="28.5" customHeight="1">
      <c r="B62" s="19">
        <v>7</v>
      </c>
      <c r="C62" s="34" t="s">
        <v>532</v>
      </c>
      <c r="D62" s="19"/>
      <c r="E62" s="19" t="s">
        <v>304</v>
      </c>
      <c r="F62" s="19" t="s">
        <v>248</v>
      </c>
      <c r="G62" s="19" t="s">
        <v>569</v>
      </c>
      <c r="H62" s="20">
        <v>114.27</v>
      </c>
      <c r="I62" s="20" t="s">
        <v>398</v>
      </c>
      <c r="J62" s="20" t="s">
        <v>0</v>
      </c>
      <c r="K62" s="20">
        <v>83.09</v>
      </c>
      <c r="L62" s="22">
        <v>8309000.5753424661</v>
      </c>
      <c r="M62" s="22">
        <v>6284348.7359587168</v>
      </c>
      <c r="N62" s="22">
        <v>7283678.2640412832</v>
      </c>
      <c r="O62" s="50">
        <f t="shared" si="3"/>
        <v>21877027.575342465</v>
      </c>
    </row>
    <row r="63" spans="2:21" ht="22.5" customHeight="1">
      <c r="B63" s="285">
        <v>8</v>
      </c>
      <c r="C63" s="309" t="s">
        <v>514</v>
      </c>
      <c r="D63" s="285"/>
      <c r="E63" s="285" t="s">
        <v>304</v>
      </c>
      <c r="F63" s="19" t="s">
        <v>403</v>
      </c>
      <c r="G63" s="285" t="s">
        <v>569</v>
      </c>
      <c r="H63" s="307">
        <v>529.20000000000005</v>
      </c>
      <c r="I63" s="20" t="s">
        <v>400</v>
      </c>
      <c r="J63" s="20" t="s">
        <v>0</v>
      </c>
      <c r="K63" s="20">
        <v>360.99</v>
      </c>
      <c r="L63" s="22">
        <v>9024750.1215753406</v>
      </c>
      <c r="M63" s="22">
        <v>6558115.1048611365</v>
      </c>
      <c r="N63" s="22">
        <v>3065578.4208237939</v>
      </c>
      <c r="O63" s="50">
        <f t="shared" si="3"/>
        <v>18648443.647260271</v>
      </c>
    </row>
    <row r="64" spans="2:21" ht="22.5" customHeight="1">
      <c r="B64" s="286"/>
      <c r="C64" s="310"/>
      <c r="D64" s="286"/>
      <c r="E64" s="286"/>
      <c r="F64" s="19" t="s">
        <v>404</v>
      </c>
      <c r="G64" s="287"/>
      <c r="H64" s="308"/>
      <c r="I64" s="20" t="s">
        <v>401</v>
      </c>
      <c r="J64" s="20" t="s">
        <v>6</v>
      </c>
      <c r="K64" s="20">
        <v>168.21</v>
      </c>
      <c r="L64" s="22">
        <v>13484847.452054797</v>
      </c>
      <c r="M64" s="22">
        <v>8137122.7675851006</v>
      </c>
      <c r="N64" s="22">
        <v>4478329.2255655844</v>
      </c>
      <c r="O64" s="50">
        <f t="shared" si="3"/>
        <v>26100299.44520548</v>
      </c>
    </row>
    <row r="65" spans="2:21" ht="22.5" customHeight="1">
      <c r="B65" s="285">
        <v>9</v>
      </c>
      <c r="C65" s="309" t="s">
        <v>533</v>
      </c>
      <c r="D65" s="285"/>
      <c r="E65" s="285" t="s">
        <v>304</v>
      </c>
      <c r="F65" s="19" t="s">
        <v>405</v>
      </c>
      <c r="G65" s="287"/>
      <c r="H65" s="307">
        <v>529.20000000000005</v>
      </c>
      <c r="I65" s="20" t="s">
        <v>400</v>
      </c>
      <c r="J65" s="20" t="s">
        <v>0</v>
      </c>
      <c r="K65" s="20">
        <v>323.19</v>
      </c>
      <c r="L65" s="22">
        <v>5573823.542808217</v>
      </c>
      <c r="M65" s="22">
        <v>3648071.9077188959</v>
      </c>
      <c r="N65" s="22">
        <v>1765615.6196783641</v>
      </c>
      <c r="O65" s="50">
        <f t="shared" si="3"/>
        <v>10987511.070205476</v>
      </c>
    </row>
    <row r="66" spans="2:21" ht="22.5" customHeight="1">
      <c r="B66" s="286"/>
      <c r="C66" s="310"/>
      <c r="D66" s="286"/>
      <c r="E66" s="286"/>
      <c r="F66" s="19" t="s">
        <v>406</v>
      </c>
      <c r="G66" s="287"/>
      <c r="H66" s="308"/>
      <c r="I66" s="20" t="s">
        <v>401</v>
      </c>
      <c r="J66" s="20" t="s">
        <v>6</v>
      </c>
      <c r="K66" s="20">
        <v>206.01</v>
      </c>
      <c r="L66" s="22">
        <v>8980169.9863013737</v>
      </c>
      <c r="M66" s="22">
        <v>4839621.3598275473</v>
      </c>
      <c r="N66" s="22">
        <v>2525177.4689395763</v>
      </c>
      <c r="O66" s="50">
        <f t="shared" si="3"/>
        <v>16344968.815068498</v>
      </c>
    </row>
    <row r="67" spans="2:21" ht="22.5" customHeight="1">
      <c r="B67" s="285">
        <v>10</v>
      </c>
      <c r="C67" s="283" t="s">
        <v>534</v>
      </c>
      <c r="D67" s="285"/>
      <c r="E67" s="285" t="s">
        <v>304</v>
      </c>
      <c r="F67" s="19" t="s">
        <v>407</v>
      </c>
      <c r="G67" s="287"/>
      <c r="H67" s="307">
        <v>529</v>
      </c>
      <c r="I67" s="20" t="s">
        <v>400</v>
      </c>
      <c r="J67" s="20" t="s">
        <v>0</v>
      </c>
      <c r="K67" s="20">
        <v>342.99</v>
      </c>
      <c r="L67" s="22">
        <v>3871704.9948630142</v>
      </c>
      <c r="M67" s="22">
        <v>2260199.3412552071</v>
      </c>
      <c r="N67" s="22">
        <v>1137435.6587447929</v>
      </c>
      <c r="O67" s="50">
        <f t="shared" si="3"/>
        <v>7269339.9948630147</v>
      </c>
    </row>
    <row r="68" spans="2:21" ht="22.5" customHeight="1">
      <c r="B68" s="286"/>
      <c r="C68" s="284"/>
      <c r="D68" s="286"/>
      <c r="E68" s="286"/>
      <c r="F68" s="19" t="s">
        <v>408</v>
      </c>
      <c r="G68" s="286"/>
      <c r="H68" s="308"/>
      <c r="I68" s="20" t="s">
        <v>401</v>
      </c>
      <c r="J68" s="20" t="s">
        <v>6</v>
      </c>
      <c r="K68" s="20">
        <v>186.21</v>
      </c>
      <c r="L68" s="22">
        <v>7964100.0719178068</v>
      </c>
      <c r="M68" s="22">
        <v>3109651.1478904104</v>
      </c>
      <c r="N68" s="22">
        <v>549768.28361643839</v>
      </c>
      <c r="O68" s="50">
        <f t="shared" si="3"/>
        <v>11623519.503424656</v>
      </c>
    </row>
    <row r="69" spans="2:21" ht="22.5" customHeight="1">
      <c r="B69" s="285">
        <v>11</v>
      </c>
      <c r="C69" s="283" t="s">
        <v>535</v>
      </c>
      <c r="D69" s="285"/>
      <c r="E69" s="285" t="s">
        <v>304</v>
      </c>
      <c r="F69" s="19" t="s">
        <v>7</v>
      </c>
      <c r="G69" s="285"/>
      <c r="H69" s="307">
        <v>540</v>
      </c>
      <c r="I69" s="20" t="s">
        <v>399</v>
      </c>
      <c r="J69" s="20" t="s">
        <v>0</v>
      </c>
      <c r="K69" s="20">
        <v>362.79</v>
      </c>
      <c r="L69" s="22">
        <v>9069751.0719178077</v>
      </c>
      <c r="M69" s="22">
        <v>4404275.0196004882</v>
      </c>
      <c r="N69" s="22">
        <v>2260910.4084817041</v>
      </c>
      <c r="O69" s="50">
        <f t="shared" si="3"/>
        <v>15734936.5</v>
      </c>
      <c r="R69" s="319"/>
    </row>
    <row r="70" spans="2:21" ht="22.5" customHeight="1">
      <c r="B70" s="286"/>
      <c r="C70" s="284"/>
      <c r="D70" s="286"/>
      <c r="E70" s="286"/>
      <c r="F70" s="19" t="s">
        <v>8</v>
      </c>
      <c r="G70" s="286"/>
      <c r="H70" s="308"/>
      <c r="I70" s="20" t="s">
        <v>9</v>
      </c>
      <c r="J70" s="20" t="s">
        <v>6</v>
      </c>
      <c r="K70" s="20">
        <v>177.21</v>
      </c>
      <c r="L70" s="22">
        <v>6645375.410958901</v>
      </c>
      <c r="M70" s="22">
        <v>3148237.8586173765</v>
      </c>
      <c r="N70" s="22">
        <v>1538273.3913826235</v>
      </c>
      <c r="O70" s="50">
        <f t="shared" si="3"/>
        <v>11331886.660958901</v>
      </c>
      <c r="R70" s="319"/>
    </row>
    <row r="71" spans="2:21" ht="22.5" customHeight="1">
      <c r="B71" s="285">
        <v>12</v>
      </c>
      <c r="C71" s="309" t="s">
        <v>719</v>
      </c>
      <c r="D71" s="285"/>
      <c r="E71" s="285" t="s">
        <v>304</v>
      </c>
      <c r="F71" s="19" t="s">
        <v>10</v>
      </c>
      <c r="G71" s="285" t="s">
        <v>569</v>
      </c>
      <c r="H71" s="307">
        <v>540</v>
      </c>
      <c r="I71" s="20" t="s">
        <v>301</v>
      </c>
      <c r="J71" s="20" t="s">
        <v>0</v>
      </c>
      <c r="K71" s="20">
        <v>360</v>
      </c>
      <c r="L71" s="22">
        <v>35999999.999999993</v>
      </c>
      <c r="M71" s="22">
        <v>23525593.343051977</v>
      </c>
      <c r="N71" s="22">
        <v>11546898.36927679</v>
      </c>
      <c r="O71" s="50">
        <f t="shared" si="3"/>
        <v>71072491.712328762</v>
      </c>
    </row>
    <row r="72" spans="2:21" ht="22.5" customHeight="1">
      <c r="B72" s="286"/>
      <c r="C72" s="310"/>
      <c r="D72" s="286"/>
      <c r="E72" s="286"/>
      <c r="F72" s="19" t="s">
        <v>11</v>
      </c>
      <c r="G72" s="286"/>
      <c r="H72" s="308"/>
      <c r="I72" s="20" t="s">
        <v>12</v>
      </c>
      <c r="J72" s="20" t="s">
        <v>6</v>
      </c>
      <c r="K72" s="20">
        <v>180</v>
      </c>
      <c r="L72" s="22">
        <v>18000000</v>
      </c>
      <c r="M72" s="22">
        <v>7812890.6841741409</v>
      </c>
      <c r="N72" s="22">
        <v>3589939.8774696947</v>
      </c>
      <c r="O72" s="50">
        <f t="shared" si="3"/>
        <v>29402830.561643839</v>
      </c>
    </row>
    <row r="73" spans="2:21" ht="12" thickBot="1"/>
    <row r="74" spans="2:21" s="2" customFormat="1" ht="22.5" customHeight="1" thickBot="1">
      <c r="E74" s="291" t="s">
        <v>444</v>
      </c>
      <c r="F74" s="292"/>
      <c r="G74" s="65" t="s">
        <v>580</v>
      </c>
      <c r="H74" s="288" t="s">
        <v>3</v>
      </c>
      <c r="I74" s="289"/>
      <c r="J74" s="290"/>
      <c r="K74" s="65" t="s">
        <v>580</v>
      </c>
      <c r="L74" s="85">
        <f>SUM(L56:L73)</f>
        <v>138427603.47431505</v>
      </c>
      <c r="M74" s="85">
        <f>SUM(M56:M73)</f>
        <v>91482370.948219731</v>
      </c>
      <c r="N74" s="85">
        <f>SUM(N56:N73)</f>
        <v>59135938.889109023</v>
      </c>
      <c r="O74" s="85">
        <f>SUM(O56:O73)</f>
        <v>289045913.31164384</v>
      </c>
      <c r="P74" s="248"/>
      <c r="Q74" s="248"/>
      <c r="R74" s="260"/>
      <c r="S74" s="248"/>
      <c r="T74" s="248"/>
      <c r="U74" s="256"/>
    </row>
    <row r="75" spans="2:21">
      <c r="G75" s="228"/>
      <c r="L75" s="229"/>
      <c r="M75" s="84">
        <f>SUM(M74:N74)</f>
        <v>150618309.83732876</v>
      </c>
      <c r="N75" s="229"/>
    </row>
    <row r="76" spans="2:21">
      <c r="G76" s="228"/>
    </row>
    <row r="77" spans="2:21">
      <c r="G77" s="228"/>
    </row>
    <row r="78" spans="2:21" ht="12" thickBot="1">
      <c r="G78" s="228"/>
    </row>
    <row r="79" spans="2:21" ht="28.5" customHeight="1" thickBot="1">
      <c r="B79" s="159" t="s">
        <v>264</v>
      </c>
      <c r="C79" s="160" t="s">
        <v>265</v>
      </c>
      <c r="D79" s="159" t="s">
        <v>641</v>
      </c>
      <c r="E79" s="160" t="s">
        <v>266</v>
      </c>
      <c r="F79" s="159" t="s">
        <v>267</v>
      </c>
      <c r="G79" s="193" t="s">
        <v>650</v>
      </c>
      <c r="H79" s="161" t="s">
        <v>375</v>
      </c>
      <c r="I79" s="161" t="s">
        <v>269</v>
      </c>
      <c r="J79" s="161" t="s">
        <v>270</v>
      </c>
      <c r="K79" s="162" t="s">
        <v>271</v>
      </c>
      <c r="L79" s="163" t="s">
        <v>272</v>
      </c>
      <c r="M79" s="163" t="s">
        <v>2</v>
      </c>
      <c r="N79" s="163" t="s">
        <v>376</v>
      </c>
      <c r="O79" s="163" t="s">
        <v>377</v>
      </c>
      <c r="R79" s="259"/>
    </row>
    <row r="80" spans="2:21" s="2" customFormat="1" ht="15.75" customHeight="1">
      <c r="B80" s="312" t="s">
        <v>482</v>
      </c>
      <c r="C80" s="313"/>
      <c r="D80" s="313"/>
      <c r="E80" s="313"/>
      <c r="F80" s="313"/>
      <c r="G80" s="314"/>
      <c r="H80" s="46" t="s">
        <v>274</v>
      </c>
      <c r="I80" s="293" t="s">
        <v>482</v>
      </c>
      <c r="J80" s="294"/>
      <c r="K80" s="47" t="s">
        <v>274</v>
      </c>
      <c r="L80" s="220"/>
      <c r="M80" s="221"/>
      <c r="N80" s="221"/>
      <c r="O80" s="222" t="s">
        <v>448</v>
      </c>
      <c r="P80" s="247"/>
      <c r="Q80" s="247"/>
      <c r="R80" s="257"/>
      <c r="S80" s="247"/>
      <c r="T80" s="247"/>
      <c r="U80" s="256"/>
    </row>
    <row r="81" spans="2:21" ht="22.5" customHeight="1">
      <c r="B81" s="315">
        <v>1</v>
      </c>
      <c r="C81" s="295" t="s">
        <v>536</v>
      </c>
      <c r="D81" s="285"/>
      <c r="E81" s="315" t="s">
        <v>334</v>
      </c>
      <c r="F81" s="19" t="s">
        <v>242</v>
      </c>
      <c r="G81" s="285" t="s">
        <v>569</v>
      </c>
      <c r="H81" s="316">
        <v>259.64999999999998</v>
      </c>
      <c r="I81" s="20" t="s">
        <v>387</v>
      </c>
      <c r="J81" s="20" t="s">
        <v>0</v>
      </c>
      <c r="K81" s="20">
        <v>130.94999999999999</v>
      </c>
      <c r="L81" s="22">
        <v>13095000</v>
      </c>
      <c r="M81" s="22">
        <v>76066934.972421065</v>
      </c>
      <c r="N81" s="22">
        <v>71569520.157715902</v>
      </c>
      <c r="O81" s="50">
        <f t="shared" ref="O81:O86" si="4">SUM(L81:N81)</f>
        <v>160731455.13013697</v>
      </c>
    </row>
    <row r="82" spans="2:21" ht="22.5" customHeight="1">
      <c r="B82" s="315"/>
      <c r="C82" s="295"/>
      <c r="D82" s="286"/>
      <c r="E82" s="315"/>
      <c r="F82" s="19" t="s">
        <v>243</v>
      </c>
      <c r="G82" s="287"/>
      <c r="H82" s="316"/>
      <c r="I82" s="20" t="s">
        <v>388</v>
      </c>
      <c r="J82" s="20" t="s">
        <v>6</v>
      </c>
      <c r="K82" s="20">
        <v>128.69999999999999</v>
      </c>
      <c r="L82" s="22">
        <v>12870000</v>
      </c>
      <c r="M82" s="22">
        <v>73988052.380723208</v>
      </c>
      <c r="N82" s="22">
        <v>67049952.400098704</v>
      </c>
      <c r="O82" s="50">
        <f t="shared" si="4"/>
        <v>153908004.78082192</v>
      </c>
    </row>
    <row r="83" spans="2:21" ht="26.25" customHeight="1">
      <c r="B83" s="19">
        <v>2</v>
      </c>
      <c r="C83" s="34" t="s">
        <v>704</v>
      </c>
      <c r="D83" s="213"/>
      <c r="E83" s="19" t="s">
        <v>334</v>
      </c>
      <c r="F83" s="19" t="s">
        <v>244</v>
      </c>
      <c r="G83" s="286"/>
      <c r="H83" s="20">
        <v>251.47</v>
      </c>
      <c r="I83" s="20" t="s">
        <v>389</v>
      </c>
      <c r="J83" s="20" t="s">
        <v>0</v>
      </c>
      <c r="K83" s="20">
        <v>251.47</v>
      </c>
      <c r="L83" s="22">
        <v>25147000.00000003</v>
      </c>
      <c r="M83" s="22">
        <v>106627848.37927097</v>
      </c>
      <c r="N83" s="22">
        <v>102879145.09333175</v>
      </c>
      <c r="O83" s="50">
        <f t="shared" si="4"/>
        <v>234653993.47260275</v>
      </c>
    </row>
    <row r="84" spans="2:21" ht="22.5" customHeight="1">
      <c r="B84" s="315">
        <v>3</v>
      </c>
      <c r="C84" s="296" t="s">
        <v>537</v>
      </c>
      <c r="D84" s="285"/>
      <c r="E84" s="19" t="s">
        <v>334</v>
      </c>
      <c r="F84" s="19" t="s">
        <v>26</v>
      </c>
      <c r="G84" s="285" t="s">
        <v>569</v>
      </c>
      <c r="H84" s="316">
        <v>259.97000000000003</v>
      </c>
      <c r="I84" s="20" t="s">
        <v>390</v>
      </c>
      <c r="J84" s="20" t="s">
        <v>0</v>
      </c>
      <c r="K84" s="20">
        <v>157.32</v>
      </c>
      <c r="L84" s="22">
        <v>15732000.000000007</v>
      </c>
      <c r="M84" s="22">
        <v>16761253.673027396</v>
      </c>
      <c r="N84" s="22">
        <v>18663972.368068494</v>
      </c>
      <c r="O84" s="50">
        <f t="shared" si="4"/>
        <v>51157226.041095898</v>
      </c>
    </row>
    <row r="85" spans="2:21" ht="22.5" customHeight="1">
      <c r="B85" s="315"/>
      <c r="C85" s="296"/>
      <c r="D85" s="287"/>
      <c r="E85" s="19" t="s">
        <v>334</v>
      </c>
      <c r="F85" s="19" t="s">
        <v>27</v>
      </c>
      <c r="G85" s="287"/>
      <c r="H85" s="316"/>
      <c r="I85" s="20" t="s">
        <v>391</v>
      </c>
      <c r="J85" s="20" t="s">
        <v>6</v>
      </c>
      <c r="K85" s="20">
        <v>101.15</v>
      </c>
      <c r="L85" s="22">
        <v>10114999.999999996</v>
      </c>
      <c r="M85" s="22">
        <v>9065210.6672306247</v>
      </c>
      <c r="N85" s="22">
        <v>9266986.9492077306</v>
      </c>
      <c r="O85" s="50">
        <f t="shared" si="4"/>
        <v>28447197.616438352</v>
      </c>
    </row>
    <row r="86" spans="2:21" ht="22.5" customHeight="1">
      <c r="B86" s="315"/>
      <c r="C86" s="296"/>
      <c r="D86" s="286"/>
      <c r="E86" s="19" t="s">
        <v>334</v>
      </c>
      <c r="F86" s="19" t="s">
        <v>31</v>
      </c>
      <c r="G86" s="286"/>
      <c r="H86" s="20">
        <v>100</v>
      </c>
      <c r="I86" s="20" t="s">
        <v>333</v>
      </c>
      <c r="J86" s="20" t="s">
        <v>0</v>
      </c>
      <c r="K86" s="20">
        <v>100</v>
      </c>
      <c r="L86" s="214">
        <v>7589344</v>
      </c>
      <c r="M86" s="214">
        <v>7856776.9269029833</v>
      </c>
      <c r="N86" s="214">
        <v>8942380.0183024965</v>
      </c>
      <c r="O86" s="50">
        <f t="shared" si="4"/>
        <v>24388500.94520548</v>
      </c>
    </row>
    <row r="87" spans="2:21" ht="12" thickBot="1"/>
    <row r="88" spans="2:21" s="2" customFormat="1" ht="22.5" customHeight="1" thickBot="1">
      <c r="E88" s="291" t="s">
        <v>334</v>
      </c>
      <c r="F88" s="292"/>
      <c r="G88" s="65" t="s">
        <v>580</v>
      </c>
      <c r="H88" s="288" t="s">
        <v>3</v>
      </c>
      <c r="I88" s="289"/>
      <c r="J88" s="290"/>
      <c r="K88" s="65" t="s">
        <v>580</v>
      </c>
      <c r="L88" s="85">
        <f>SUM(L81:L87)</f>
        <v>84548344.00000003</v>
      </c>
      <c r="M88" s="85">
        <f>SUM(M81:M87)</f>
        <v>290366076.99957627</v>
      </c>
      <c r="N88" s="85">
        <f>SUM(N81:N87)</f>
        <v>278371956.98672509</v>
      </c>
      <c r="O88" s="85">
        <f>SUM(O81:O87)</f>
        <v>653286377.9863013</v>
      </c>
      <c r="P88" s="248"/>
      <c r="Q88" s="248"/>
      <c r="R88" s="260"/>
      <c r="S88" s="248"/>
      <c r="T88" s="248"/>
      <c r="U88" s="256"/>
    </row>
    <row r="89" spans="2:21" s="228" customFormat="1">
      <c r="C89" s="230"/>
      <c r="G89" s="1"/>
      <c r="H89" s="231"/>
      <c r="I89" s="231"/>
      <c r="J89" s="231"/>
      <c r="K89" s="231"/>
      <c r="L89" s="229"/>
      <c r="M89" s="84">
        <f>SUM(M88:N88)</f>
        <v>568738033.98630142</v>
      </c>
      <c r="N89" s="229"/>
      <c r="O89" s="229"/>
      <c r="P89" s="247"/>
      <c r="Q89" s="247"/>
      <c r="R89" s="249"/>
      <c r="S89" s="247"/>
      <c r="T89" s="247"/>
      <c r="U89" s="256"/>
    </row>
    <row r="90" spans="2:21" s="228" customFormat="1">
      <c r="C90" s="230"/>
      <c r="G90" s="1"/>
      <c r="H90" s="231"/>
      <c r="I90" s="231"/>
      <c r="J90" s="231"/>
      <c r="K90" s="231"/>
      <c r="L90" s="229"/>
      <c r="M90" s="229"/>
      <c r="N90" s="229"/>
      <c r="O90" s="229"/>
      <c r="P90" s="247"/>
      <c r="Q90" s="247"/>
      <c r="R90" s="249"/>
      <c r="S90" s="247"/>
      <c r="T90" s="247"/>
      <c r="U90" s="256"/>
    </row>
    <row r="91" spans="2:21" s="228" customFormat="1">
      <c r="C91" s="230"/>
      <c r="G91" s="1"/>
      <c r="H91" s="231"/>
      <c r="I91" s="231"/>
      <c r="J91" s="231"/>
      <c r="K91" s="231"/>
      <c r="L91" s="229"/>
      <c r="M91" s="229"/>
      <c r="N91" s="229"/>
      <c r="O91" s="229"/>
      <c r="P91" s="247"/>
      <c r="Q91" s="247"/>
      <c r="R91" s="249"/>
      <c r="S91" s="247"/>
      <c r="T91" s="247"/>
      <c r="U91" s="256"/>
    </row>
    <row r="92" spans="2:21" s="228" customFormat="1" ht="12" thickBot="1">
      <c r="C92" s="230"/>
      <c r="G92" s="1"/>
      <c r="H92" s="231"/>
      <c r="I92" s="231"/>
      <c r="J92" s="231"/>
      <c r="K92" s="231"/>
      <c r="L92" s="229"/>
      <c r="M92" s="229"/>
      <c r="N92" s="229"/>
      <c r="O92" s="229"/>
      <c r="P92" s="247"/>
      <c r="Q92" s="247"/>
      <c r="R92" s="249"/>
      <c r="S92" s="247"/>
      <c r="T92" s="247"/>
      <c r="U92" s="256"/>
    </row>
    <row r="93" spans="2:21" ht="28.5" customHeight="1" thickBot="1">
      <c r="B93" s="159" t="s">
        <v>264</v>
      </c>
      <c r="C93" s="160" t="s">
        <v>265</v>
      </c>
      <c r="D93" s="159" t="s">
        <v>641</v>
      </c>
      <c r="E93" s="160" t="s">
        <v>266</v>
      </c>
      <c r="F93" s="159" t="s">
        <v>267</v>
      </c>
      <c r="G93" s="193" t="s">
        <v>650</v>
      </c>
      <c r="H93" s="161" t="s">
        <v>375</v>
      </c>
      <c r="I93" s="161" t="s">
        <v>269</v>
      </c>
      <c r="J93" s="161" t="s">
        <v>270</v>
      </c>
      <c r="K93" s="162" t="s">
        <v>271</v>
      </c>
      <c r="L93" s="163" t="s">
        <v>272</v>
      </c>
      <c r="M93" s="163" t="s">
        <v>2</v>
      </c>
      <c r="N93" s="163" t="s">
        <v>376</v>
      </c>
      <c r="O93" s="163" t="s">
        <v>377</v>
      </c>
      <c r="R93" s="259"/>
    </row>
    <row r="94" spans="2:21" s="2" customFormat="1" ht="15.75" customHeight="1">
      <c r="B94" s="312" t="s">
        <v>482</v>
      </c>
      <c r="C94" s="313"/>
      <c r="D94" s="313"/>
      <c r="E94" s="313"/>
      <c r="F94" s="313"/>
      <c r="G94" s="314"/>
      <c r="H94" s="46" t="s">
        <v>274</v>
      </c>
      <c r="I94" s="293" t="s">
        <v>482</v>
      </c>
      <c r="J94" s="294"/>
      <c r="K94" s="47" t="s">
        <v>274</v>
      </c>
      <c r="L94" s="220"/>
      <c r="M94" s="221"/>
      <c r="N94" s="221"/>
      <c r="O94" s="222" t="s">
        <v>448</v>
      </c>
      <c r="P94" s="247"/>
      <c r="Q94" s="247"/>
      <c r="R94" s="257"/>
      <c r="S94" s="247"/>
      <c r="T94" s="247"/>
      <c r="U94" s="256"/>
    </row>
    <row r="95" spans="2:21" ht="35.25" customHeight="1">
      <c r="B95" s="19">
        <v>1</v>
      </c>
      <c r="C95" s="34" t="s">
        <v>722</v>
      </c>
      <c r="D95" s="19"/>
      <c r="E95" s="19" t="s">
        <v>320</v>
      </c>
      <c r="F95" s="19" t="s">
        <v>241</v>
      </c>
      <c r="G95" s="285" t="s">
        <v>569</v>
      </c>
      <c r="H95" s="20">
        <v>50</v>
      </c>
      <c r="I95" s="20" t="s">
        <v>378</v>
      </c>
      <c r="J95" s="20" t="s">
        <v>0</v>
      </c>
      <c r="K95" s="20">
        <v>50</v>
      </c>
      <c r="L95" s="22">
        <v>5000000</v>
      </c>
      <c r="M95" s="22">
        <v>21651412.690311506</v>
      </c>
      <c r="N95" s="22">
        <v>13549100.090510415</v>
      </c>
      <c r="O95" s="50">
        <f t="shared" ref="O95:O97" si="5">SUM(L95:N95)</f>
        <v>40200512.780821919</v>
      </c>
    </row>
    <row r="96" spans="2:21" ht="22.5" customHeight="1">
      <c r="B96" s="285">
        <v>2</v>
      </c>
      <c r="C96" s="283" t="s">
        <v>538</v>
      </c>
      <c r="D96" s="285"/>
      <c r="E96" s="285" t="s">
        <v>320</v>
      </c>
      <c r="F96" s="19" t="s">
        <v>15</v>
      </c>
      <c r="G96" s="287"/>
      <c r="H96" s="307">
        <v>188.91</v>
      </c>
      <c r="I96" s="20" t="s">
        <v>16</v>
      </c>
      <c r="J96" s="20" t="s">
        <v>0</v>
      </c>
      <c r="K96" s="20">
        <v>118.3</v>
      </c>
      <c r="L96" s="22">
        <v>11830000.000000004</v>
      </c>
      <c r="M96" s="22">
        <v>10977296.135123286</v>
      </c>
      <c r="N96" s="22">
        <v>11993378.303232878</v>
      </c>
      <c r="O96" s="50">
        <f t="shared" si="5"/>
        <v>34800674.438356169</v>
      </c>
    </row>
    <row r="97" spans="2:21" ht="22.5" customHeight="1">
      <c r="B97" s="286"/>
      <c r="C97" s="284"/>
      <c r="D97" s="286"/>
      <c r="E97" s="286"/>
      <c r="F97" s="19" t="s">
        <v>17</v>
      </c>
      <c r="G97" s="287"/>
      <c r="H97" s="308"/>
      <c r="I97" s="20" t="s">
        <v>18</v>
      </c>
      <c r="J97" s="20" t="s">
        <v>6</v>
      </c>
      <c r="K97" s="20">
        <v>70.61</v>
      </c>
      <c r="L97" s="22">
        <v>7061000.0000000009</v>
      </c>
      <c r="M97" s="22">
        <v>6019437.6907614945</v>
      </c>
      <c r="N97" s="22">
        <v>6458570.7612933004</v>
      </c>
      <c r="O97" s="50">
        <f t="shared" si="5"/>
        <v>19539008.452054795</v>
      </c>
    </row>
    <row r="98" spans="2:21" ht="12" thickBot="1"/>
    <row r="99" spans="2:21" s="2" customFormat="1" ht="22.5" customHeight="1" thickBot="1">
      <c r="E99" s="291" t="s">
        <v>320</v>
      </c>
      <c r="F99" s="292"/>
      <c r="G99" s="65" t="s">
        <v>580</v>
      </c>
      <c r="H99" s="288" t="s">
        <v>3</v>
      </c>
      <c r="I99" s="289"/>
      <c r="J99" s="290"/>
      <c r="K99" s="65" t="s">
        <v>580</v>
      </c>
      <c r="L99" s="85">
        <f>SUM(L95:L98)</f>
        <v>23891000.000000004</v>
      </c>
      <c r="M99" s="85">
        <f>SUM(M95:M98)</f>
        <v>38648146.516196288</v>
      </c>
      <c r="N99" s="85">
        <f>SUM(N95:N98)</f>
        <v>32001049.155036591</v>
      </c>
      <c r="O99" s="85">
        <f>SUM(O95:O98)</f>
        <v>94540195.671232879</v>
      </c>
      <c r="P99" s="248"/>
      <c r="Q99" s="248"/>
      <c r="R99" s="260"/>
      <c r="S99" s="248"/>
      <c r="T99" s="248"/>
      <c r="U99" s="256"/>
    </row>
    <row r="100" spans="2:21" s="228" customFormat="1">
      <c r="C100" s="230"/>
      <c r="G100" s="1"/>
      <c r="H100" s="231"/>
      <c r="I100" s="231"/>
      <c r="J100" s="231"/>
      <c r="K100" s="231"/>
      <c r="L100" s="229"/>
      <c r="M100" s="84">
        <f>SUM(M99:N99)</f>
        <v>70649195.671232879</v>
      </c>
      <c r="N100" s="229"/>
      <c r="O100" s="229"/>
      <c r="P100" s="247"/>
      <c r="Q100" s="247"/>
      <c r="R100" s="249"/>
      <c r="S100" s="247"/>
      <c r="T100" s="247"/>
      <c r="U100" s="256"/>
    </row>
    <row r="101" spans="2:21" s="228" customFormat="1">
      <c r="C101" s="230"/>
      <c r="G101" s="1"/>
      <c r="H101" s="231"/>
      <c r="I101" s="231"/>
      <c r="J101" s="231"/>
      <c r="K101" s="231"/>
      <c r="L101" s="229"/>
      <c r="M101" s="229"/>
      <c r="N101" s="229"/>
      <c r="O101" s="229"/>
      <c r="P101" s="247"/>
      <c r="Q101" s="247"/>
      <c r="R101" s="249"/>
      <c r="S101" s="247"/>
      <c r="T101" s="247"/>
      <c r="U101" s="256"/>
    </row>
    <row r="102" spans="2:21" s="228" customFormat="1">
      <c r="C102" s="230"/>
      <c r="G102" s="1"/>
      <c r="H102" s="231"/>
      <c r="I102" s="231"/>
      <c r="J102" s="231"/>
      <c r="K102" s="231"/>
      <c r="L102" s="229"/>
      <c r="M102" s="229"/>
      <c r="N102" s="229"/>
      <c r="O102" s="229"/>
      <c r="P102" s="247"/>
      <c r="Q102" s="247"/>
      <c r="R102" s="249"/>
      <c r="S102" s="247"/>
      <c r="T102" s="247"/>
      <c r="U102" s="256"/>
    </row>
    <row r="103" spans="2:21" s="228" customFormat="1">
      <c r="C103" s="230"/>
      <c r="G103" s="1"/>
      <c r="H103" s="231"/>
      <c r="L103" s="229"/>
      <c r="M103" s="229"/>
      <c r="N103" s="229"/>
      <c r="O103" s="229"/>
      <c r="P103" s="247"/>
      <c r="Q103" s="247"/>
      <c r="R103" s="249"/>
      <c r="S103" s="247"/>
      <c r="T103" s="247"/>
      <c r="U103" s="256"/>
    </row>
    <row r="104" spans="2:21" s="228" customFormat="1" ht="12" thickBot="1">
      <c r="C104" s="230"/>
      <c r="G104" s="1"/>
      <c r="H104" s="231"/>
      <c r="L104" s="229"/>
      <c r="M104" s="229"/>
      <c r="N104" s="229"/>
      <c r="O104" s="229"/>
      <c r="P104" s="247"/>
      <c r="Q104" s="247"/>
      <c r="R104" s="249"/>
      <c r="S104" s="247"/>
      <c r="T104" s="247"/>
      <c r="U104" s="256"/>
    </row>
    <row r="105" spans="2:21" s="2" customFormat="1" ht="22.5" customHeight="1" thickBot="1">
      <c r="C105" s="299" t="s">
        <v>13</v>
      </c>
      <c r="D105" s="300"/>
      <c r="E105" s="301"/>
      <c r="F105" s="302"/>
      <c r="G105" s="1"/>
      <c r="H105" s="291" t="s">
        <v>409</v>
      </c>
      <c r="I105" s="311"/>
      <c r="J105" s="292"/>
      <c r="K105" s="65" t="s">
        <v>580</v>
      </c>
      <c r="L105" s="85">
        <f>SUM(L9+L18+L29+L38+L49+L74+L88+L99)</f>
        <v>351699323.78938353</v>
      </c>
      <c r="M105" s="85">
        <f>SUM(M9+M18+M29+M38+M49+M74+M88+M99)</f>
        <v>528654590.61022735</v>
      </c>
      <c r="N105" s="85">
        <f>SUM(N9+N18+N29+N38+N49+N74+N88+N99)</f>
        <v>444785035.76477265</v>
      </c>
      <c r="O105" s="85">
        <f>SUM(O9+O18+O29+O38+O49+O74+O88+O99)</f>
        <v>1325138950.1643836</v>
      </c>
      <c r="P105" s="247"/>
      <c r="Q105" s="247"/>
      <c r="R105" s="247"/>
      <c r="S105" s="247"/>
      <c r="T105" s="247"/>
      <c r="U105" s="256"/>
    </row>
    <row r="106" spans="2:21" s="2" customFormat="1" ht="22.5" customHeight="1" thickBot="1">
      <c r="C106" s="303"/>
      <c r="D106" s="304"/>
      <c r="E106" s="305"/>
      <c r="F106" s="306"/>
      <c r="G106" s="1"/>
      <c r="H106" s="291" t="s">
        <v>447</v>
      </c>
      <c r="I106" s="311"/>
      <c r="J106" s="292"/>
      <c r="K106" s="297" t="s">
        <v>580</v>
      </c>
      <c r="L106" s="298"/>
      <c r="M106" s="155">
        <f>SUM(M105:N105)</f>
        <v>973439626.375</v>
      </c>
      <c r="N106" s="156"/>
      <c r="O106" s="87" t="s">
        <v>482</v>
      </c>
      <c r="P106" s="247"/>
      <c r="Q106" s="247"/>
      <c r="R106" s="249"/>
      <c r="S106" s="247"/>
      <c r="T106" s="247"/>
      <c r="U106" s="256"/>
    </row>
    <row r="107" spans="2:21" ht="11.25" hidden="1" customHeight="1"/>
    <row r="108" spans="2:21" ht="11.25" hidden="1" customHeight="1"/>
    <row r="109" spans="2:21" ht="11.25" hidden="1" customHeight="1"/>
    <row r="110" spans="2:21" ht="11.25" hidden="1" customHeight="1"/>
    <row r="111" spans="2:21" ht="11.25" hidden="1" customHeight="1"/>
    <row r="112" spans="2:21" ht="11.25" hidden="1" customHeight="1"/>
    <row r="113" ht="11.25" hidden="1" customHeight="1"/>
    <row r="114" ht="11.25" hidden="1" customHeight="1"/>
    <row r="115" ht="11.25" hidden="1" customHeight="1"/>
    <row r="116" ht="11.25" hidden="1" customHeight="1"/>
    <row r="117" ht="11.25" hidden="1" customHeight="1"/>
    <row r="118" ht="11.25" hidden="1" customHeight="1"/>
    <row r="119" ht="11.25" hidden="1" customHeight="1"/>
    <row r="120" ht="11.25" hidden="1" customHeight="1"/>
    <row r="121" ht="11.25" hidden="1" customHeight="1"/>
    <row r="122" ht="11.25" hidden="1" customHeight="1"/>
    <row r="123" ht="11.25" hidden="1" customHeight="1"/>
    <row r="124" ht="11.25" hidden="1" customHeight="1"/>
    <row r="125" ht="11.25" hidden="1" customHeight="1"/>
    <row r="126" ht="11.25" hidden="1" customHeight="1"/>
    <row r="127" ht="11.25" hidden="1" customHeight="1"/>
    <row r="128" ht="11.25" hidden="1" customHeight="1"/>
    <row r="129" ht="11.25" hidden="1" customHeight="1"/>
    <row r="130" ht="11.25" hidden="1" customHeight="1"/>
    <row r="131" ht="11.25" hidden="1" customHeight="1"/>
    <row r="132" ht="11.25" hidden="1" customHeight="1"/>
    <row r="133" ht="11.25" hidden="1" customHeight="1"/>
    <row r="134" ht="11.25" hidden="1" customHeight="1"/>
    <row r="135" ht="11.25" hidden="1" customHeight="1"/>
    <row r="136" ht="11.25" hidden="1" customHeight="1"/>
    <row r="137" ht="11.25" hidden="1" customHeight="1"/>
    <row r="138" ht="11.25" hidden="1" customHeight="1"/>
    <row r="139" ht="11.25" hidden="1" customHeight="1"/>
    <row r="140" ht="11.25" hidden="1" customHeight="1"/>
    <row r="141" ht="11.25" hidden="1" customHeight="1"/>
    <row r="142" ht="11.25" hidden="1" customHeight="1"/>
    <row r="143" ht="11.25" hidden="1" customHeight="1"/>
    <row r="144" ht="11.25" hidden="1" customHeight="1"/>
    <row r="145" ht="11.25" hidden="1" customHeight="1"/>
    <row r="146" ht="11.25" hidden="1" customHeight="1"/>
    <row r="147" ht="11.25" hidden="1" customHeight="1"/>
    <row r="148" ht="11.25" hidden="1" customHeight="1"/>
    <row r="149" ht="11.25" hidden="1" customHeight="1"/>
    <row r="150" ht="11.25" hidden="1" customHeight="1"/>
    <row r="151" ht="11.25" hidden="1" customHeight="1"/>
    <row r="152" ht="11.25" hidden="1" customHeight="1"/>
    <row r="153" ht="11.25" hidden="1" customHeight="1"/>
    <row r="154" ht="11.25" hidden="1" customHeight="1"/>
    <row r="155" ht="11.25" hidden="1" customHeight="1"/>
    <row r="156" ht="11.25" hidden="1" customHeight="1"/>
    <row r="157" ht="11.25" hidden="1" customHeight="1"/>
    <row r="158" ht="11.25" hidden="1" customHeight="1"/>
    <row r="159" ht="11.25" hidden="1" customHeight="1"/>
    <row r="160" ht="11.2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/>
    <row r="170"/>
    <row r="171"/>
    <row r="172"/>
    <row r="174"/>
    <row r="175"/>
    <row r="176"/>
    <row r="177"/>
  </sheetData>
  <mergeCells count="94">
    <mergeCell ref="H18:J18"/>
    <mergeCell ref="D67:D68"/>
    <mergeCell ref="D69:D70"/>
    <mergeCell ref="E67:E68"/>
    <mergeCell ref="I55:J55"/>
    <mergeCell ref="I35:J35"/>
    <mergeCell ref="H38:J38"/>
    <mergeCell ref="E69:E70"/>
    <mergeCell ref="E65:E66"/>
    <mergeCell ref="E63:E64"/>
    <mergeCell ref="D63:D64"/>
    <mergeCell ref="D65:D66"/>
    <mergeCell ref="E49:F49"/>
    <mergeCell ref="C65:C66"/>
    <mergeCell ref="D46:D47"/>
    <mergeCell ref="B55:G55"/>
    <mergeCell ref="C46:C47"/>
    <mergeCell ref="G63:G68"/>
    <mergeCell ref="G46:G47"/>
    <mergeCell ref="C67:C68"/>
    <mergeCell ref="C63:C64"/>
    <mergeCell ref="B63:B64"/>
    <mergeCell ref="B67:B68"/>
    <mergeCell ref="B65:B66"/>
    <mergeCell ref="H6:H7"/>
    <mergeCell ref="I44:J44"/>
    <mergeCell ref="R46:R47"/>
    <mergeCell ref="R69:R70"/>
    <mergeCell ref="G69:G70"/>
    <mergeCell ref="B35:G35"/>
    <mergeCell ref="B44:G44"/>
    <mergeCell ref="E38:F38"/>
    <mergeCell ref="H65:H66"/>
    <mergeCell ref="H63:H64"/>
    <mergeCell ref="H46:H47"/>
    <mergeCell ref="H67:H68"/>
    <mergeCell ref="H69:H70"/>
    <mergeCell ref="H49:J49"/>
    <mergeCell ref="B46:B47"/>
    <mergeCell ref="E46:E47"/>
    <mergeCell ref="I5:J5"/>
    <mergeCell ref="D6:D7"/>
    <mergeCell ref="B5:G5"/>
    <mergeCell ref="I80:J80"/>
    <mergeCell ref="H9:J9"/>
    <mergeCell ref="H29:J29"/>
    <mergeCell ref="B15:G15"/>
    <mergeCell ref="B24:G24"/>
    <mergeCell ref="E9:F9"/>
    <mergeCell ref="E18:F18"/>
    <mergeCell ref="E29:F29"/>
    <mergeCell ref="I15:J15"/>
    <mergeCell ref="I24:J24"/>
    <mergeCell ref="B6:B7"/>
    <mergeCell ref="C6:C7"/>
    <mergeCell ref="E6:E7"/>
    <mergeCell ref="G95:G97"/>
    <mergeCell ref="H84:H85"/>
    <mergeCell ref="H81:H82"/>
    <mergeCell ref="H105:J105"/>
    <mergeCell ref="B94:G94"/>
    <mergeCell ref="E99:F99"/>
    <mergeCell ref="H96:H97"/>
    <mergeCell ref="C96:C97"/>
    <mergeCell ref="B81:B82"/>
    <mergeCell ref="B84:B86"/>
    <mergeCell ref="K106:L106"/>
    <mergeCell ref="C105:F106"/>
    <mergeCell ref="H99:J99"/>
    <mergeCell ref="H71:H72"/>
    <mergeCell ref="E71:E72"/>
    <mergeCell ref="C71:C72"/>
    <mergeCell ref="D96:D97"/>
    <mergeCell ref="E96:E97"/>
    <mergeCell ref="H88:J88"/>
    <mergeCell ref="G71:G72"/>
    <mergeCell ref="H106:J106"/>
    <mergeCell ref="B80:G80"/>
    <mergeCell ref="E81:E82"/>
    <mergeCell ref="B96:B97"/>
    <mergeCell ref="G81:G83"/>
    <mergeCell ref="G84:G86"/>
    <mergeCell ref="H74:J74"/>
    <mergeCell ref="B71:B72"/>
    <mergeCell ref="E74:F74"/>
    <mergeCell ref="E88:F88"/>
    <mergeCell ref="I94:J94"/>
    <mergeCell ref="C81:C82"/>
    <mergeCell ref="C84:C86"/>
    <mergeCell ref="C69:C70"/>
    <mergeCell ref="B69:B70"/>
    <mergeCell ref="D71:D72"/>
    <mergeCell ref="D81:D82"/>
    <mergeCell ref="D84:D86"/>
  </mergeCells>
  <dataValidations count="5">
    <dataValidation type="custom" allowBlank="1" showInputMessage="1" showErrorMessage="1" sqref="L99:O100 K105:K106 L106:O106 L88:O89 L74:O75 L49:O50 L38:O39 L29:O30 L18:O19 L9:O10">
      <formula1>" "</formula1>
    </dataValidation>
    <dataValidation type="custom" allowBlank="1" showInputMessage="1" showErrorMessage="1" prompt="Cane CC-04 &amp; CC-05" sqref="C65:C66">
      <formula1>" "</formula1>
    </dataValidation>
    <dataValidation allowBlank="1" showInputMessage="1" showErrorMessage="1" prompt="&#10;Cane CC-01, 02&#10;Mod AA-16&#10;Cogen IX-16" sqref="C63:C64"/>
    <dataValidation allowBlank="1" showInputMessage="1" showErrorMessage="1" promptTitle="Sitaram maharaj" prompt="&#10;Cogen IX-22&#10;Cane CC-33, 34" sqref="C71:C72"/>
    <dataValidation allowBlank="1" showInputMessage="1" showErrorMessage="1" prompt="Cane(NAYAAGARH in software)&#10;&#10;V-51, 52&#10;A-I/37" sqref="C84:C86"/>
  </dataValidations>
  <pageMargins left="0.7" right="0.7" top="0.75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8">
    <tabColor theme="4" tint="0.79998168889431442"/>
  </sheetPr>
  <dimension ref="A1:U152"/>
  <sheetViews>
    <sheetView showGridLines="0" workbookViewId="0">
      <pane ySplit="5" topLeftCell="A6" activePane="bottomLeft" state="frozen"/>
      <selection pane="bottomLeft" activeCell="B2" sqref="B2"/>
    </sheetView>
  </sheetViews>
  <sheetFormatPr defaultColWidth="0" defaultRowHeight="11.25" zeroHeight="1"/>
  <cols>
    <col min="1" max="1" width="2.85546875" style="1" customWidth="1"/>
    <col min="2" max="2" width="4.5703125" style="11" customWidth="1"/>
    <col min="3" max="3" width="44.7109375" style="76" customWidth="1"/>
    <col min="4" max="4" width="8" style="74" customWidth="1"/>
    <col min="5" max="5" width="12" style="74" customWidth="1"/>
    <col min="6" max="7" width="8" style="74" customWidth="1"/>
    <col min="8" max="8" width="11.5703125" style="11" customWidth="1"/>
    <col min="9" max="9" width="10.7109375" style="11" customWidth="1"/>
    <col min="10" max="11" width="9.140625" style="11" customWidth="1"/>
    <col min="12" max="12" width="14.42578125" style="74" customWidth="1"/>
    <col min="13" max="13" width="15.42578125" style="74" customWidth="1"/>
    <col min="14" max="14" width="14.42578125" style="74" customWidth="1"/>
    <col min="15" max="15" width="15.85546875" style="74" customWidth="1"/>
    <col min="16" max="16" width="31" style="249" customWidth="1"/>
    <col min="17" max="17" width="7" style="249" hidden="1" customWidth="1"/>
    <col min="18" max="18" width="1.42578125" style="249" hidden="1" customWidth="1"/>
    <col min="19" max="19" width="7" style="249" hidden="1" customWidth="1"/>
    <col min="20" max="20" width="4.85546875" style="226" hidden="1" customWidth="1"/>
    <col min="21" max="21" width="0" style="74" hidden="1" customWidth="1"/>
    <col min="22" max="16384" width="9.140625" style="74" hidden="1"/>
  </cols>
  <sheetData>
    <row r="1" spans="1:20" ht="9.75" customHeight="1" thickBot="1"/>
    <row r="2" spans="1:20" ht="21.75" customHeight="1" thickBot="1">
      <c r="B2" s="242" t="s">
        <v>728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4"/>
    </row>
    <row r="3" spans="1:20" ht="9.75" customHeight="1" thickBot="1">
      <c r="B3" s="2"/>
    </row>
    <row r="4" spans="1:20" ht="31.5" customHeight="1" thickBot="1">
      <c r="B4" s="164" t="s">
        <v>264</v>
      </c>
      <c r="C4" s="165" t="s">
        <v>265</v>
      </c>
      <c r="D4" s="164" t="s">
        <v>641</v>
      </c>
      <c r="E4" s="165" t="s">
        <v>266</v>
      </c>
      <c r="F4" s="164" t="s">
        <v>267</v>
      </c>
      <c r="G4" s="190" t="s">
        <v>650</v>
      </c>
      <c r="H4" s="166" t="s">
        <v>375</v>
      </c>
      <c r="I4" s="166" t="s">
        <v>269</v>
      </c>
      <c r="J4" s="166" t="s">
        <v>270</v>
      </c>
      <c r="K4" s="166" t="s">
        <v>271</v>
      </c>
      <c r="L4" s="167" t="s">
        <v>272</v>
      </c>
      <c r="M4" s="167" t="s">
        <v>2</v>
      </c>
      <c r="N4" s="167" t="s">
        <v>376</v>
      </c>
      <c r="O4" s="167" t="s">
        <v>377</v>
      </c>
      <c r="S4" s="259"/>
    </row>
    <row r="5" spans="1:20" s="2" customFormat="1" ht="15.75" customHeight="1">
      <c r="B5" s="312" t="s">
        <v>482</v>
      </c>
      <c r="C5" s="313"/>
      <c r="D5" s="313"/>
      <c r="E5" s="313"/>
      <c r="F5" s="313"/>
      <c r="G5" s="314"/>
      <c r="H5" s="157" t="s">
        <v>274</v>
      </c>
      <c r="I5" s="317" t="s">
        <v>482</v>
      </c>
      <c r="J5" s="318"/>
      <c r="K5" s="158" t="s">
        <v>274</v>
      </c>
      <c r="L5" s="223"/>
      <c r="M5" s="224"/>
      <c r="N5" s="224"/>
      <c r="O5" s="225" t="s">
        <v>448</v>
      </c>
      <c r="P5" s="250"/>
      <c r="Q5" s="250"/>
      <c r="R5" s="250"/>
      <c r="S5" s="250"/>
      <c r="T5" s="227"/>
    </row>
    <row r="6" spans="1:20" ht="27.75" customHeight="1">
      <c r="B6" s="27">
        <v>1</v>
      </c>
      <c r="C6" s="34" t="s">
        <v>488</v>
      </c>
      <c r="D6" s="79"/>
      <c r="E6" s="27" t="s">
        <v>358</v>
      </c>
      <c r="F6" s="27" t="s">
        <v>71</v>
      </c>
      <c r="G6" s="27">
        <v>1</v>
      </c>
      <c r="H6" s="35">
        <v>1619.51</v>
      </c>
      <c r="I6" s="33" t="s">
        <v>426</v>
      </c>
      <c r="J6" s="33" t="s">
        <v>0</v>
      </c>
      <c r="K6" s="35">
        <v>1619.51</v>
      </c>
      <c r="L6" s="29">
        <v>145755900</v>
      </c>
      <c r="M6" s="29">
        <v>135926270.20978081</v>
      </c>
      <c r="N6" s="29">
        <v>149689459.79021919</v>
      </c>
      <c r="O6" s="50">
        <f>SUM(L6:N6)</f>
        <v>431371630</v>
      </c>
    </row>
    <row r="7" spans="1:20" s="1" customFormat="1" ht="12" thickBot="1">
      <c r="C7" s="4"/>
      <c r="H7" s="3"/>
      <c r="I7" s="3"/>
      <c r="J7" s="3"/>
      <c r="K7" s="3"/>
      <c r="L7" s="5"/>
      <c r="M7" s="5"/>
      <c r="N7" s="5"/>
      <c r="O7" s="5"/>
      <c r="P7" s="249"/>
      <c r="Q7" s="249"/>
      <c r="R7" s="249"/>
      <c r="S7" s="249"/>
      <c r="T7" s="226"/>
    </row>
    <row r="8" spans="1:20" s="2" customFormat="1" ht="22.5" customHeight="1" thickBot="1">
      <c r="A8" s="1"/>
      <c r="C8" s="77"/>
      <c r="D8" s="77"/>
      <c r="E8" s="326" t="s">
        <v>358</v>
      </c>
      <c r="F8" s="327"/>
      <c r="G8" s="65" t="s">
        <v>580</v>
      </c>
      <c r="H8" s="339" t="s">
        <v>3</v>
      </c>
      <c r="I8" s="340"/>
      <c r="J8" s="341"/>
      <c r="K8" s="65" t="s">
        <v>580</v>
      </c>
      <c r="L8" s="86">
        <f>SUM(L6:L7)</f>
        <v>145755900</v>
      </c>
      <c r="M8" s="86">
        <f>SUM(M6:M7)</f>
        <v>135926270.20978081</v>
      </c>
      <c r="N8" s="86">
        <f>SUM(N6:N7)</f>
        <v>149689459.79021919</v>
      </c>
      <c r="O8" s="86">
        <f>SUM(O6:O7)</f>
        <v>431371630</v>
      </c>
      <c r="P8" s="251"/>
      <c r="Q8" s="251"/>
      <c r="R8" s="251"/>
      <c r="S8" s="251"/>
      <c r="T8" s="241"/>
    </row>
    <row r="9" spans="1:20" s="1" customFormat="1">
      <c r="C9" s="4"/>
      <c r="H9" s="3"/>
      <c r="I9" s="3"/>
      <c r="J9" s="3"/>
      <c r="K9" s="3"/>
      <c r="L9" s="75"/>
      <c r="M9" s="84">
        <f>SUM(M8:N8)</f>
        <v>285615730</v>
      </c>
      <c r="N9" s="75"/>
      <c r="O9" s="75"/>
      <c r="P9" s="249"/>
      <c r="Q9" s="249"/>
      <c r="R9" s="249"/>
      <c r="S9" s="249"/>
      <c r="T9" s="226"/>
    </row>
    <row r="10" spans="1:20" s="1" customFormat="1">
      <c r="C10" s="4"/>
      <c r="H10" s="3"/>
      <c r="I10" s="3"/>
      <c r="J10" s="3"/>
      <c r="K10" s="3"/>
      <c r="L10" s="75"/>
      <c r="M10" s="229"/>
      <c r="N10" s="75"/>
      <c r="O10" s="75"/>
      <c r="P10" s="249"/>
      <c r="Q10" s="249"/>
      <c r="R10" s="249"/>
      <c r="S10" s="249"/>
      <c r="T10" s="226"/>
    </row>
    <row r="11" spans="1:20" s="1" customFormat="1">
      <c r="C11" s="4"/>
      <c r="H11" s="3"/>
      <c r="I11" s="3"/>
      <c r="J11" s="3"/>
      <c r="K11" s="3"/>
      <c r="L11" s="75"/>
      <c r="M11" s="75"/>
      <c r="N11" s="75"/>
      <c r="O11" s="75"/>
      <c r="P11" s="249"/>
      <c r="Q11" s="249"/>
      <c r="R11" s="249"/>
      <c r="S11" s="249"/>
      <c r="T11" s="226"/>
    </row>
    <row r="12" spans="1:20" s="1" customFormat="1" ht="12" thickBot="1">
      <c r="C12" s="4"/>
      <c r="H12" s="3"/>
      <c r="I12" s="3"/>
      <c r="J12" s="3"/>
      <c r="K12" s="3"/>
      <c r="L12" s="75"/>
      <c r="M12" s="75"/>
      <c r="N12" s="75"/>
      <c r="O12" s="75"/>
      <c r="P12" s="249"/>
      <c r="Q12" s="249"/>
      <c r="R12" s="249"/>
      <c r="S12" s="249"/>
      <c r="T12" s="226"/>
    </row>
    <row r="13" spans="1:20" ht="31.5" customHeight="1" thickBot="1">
      <c r="B13" s="164" t="s">
        <v>264</v>
      </c>
      <c r="C13" s="165" t="s">
        <v>265</v>
      </c>
      <c r="D13" s="164" t="s">
        <v>641</v>
      </c>
      <c r="E13" s="165" t="s">
        <v>266</v>
      </c>
      <c r="F13" s="164" t="s">
        <v>267</v>
      </c>
      <c r="G13" s="190" t="s">
        <v>650</v>
      </c>
      <c r="H13" s="166" t="s">
        <v>375</v>
      </c>
      <c r="I13" s="166" t="s">
        <v>269</v>
      </c>
      <c r="J13" s="166" t="s">
        <v>270</v>
      </c>
      <c r="K13" s="166" t="s">
        <v>271</v>
      </c>
      <c r="L13" s="167" t="s">
        <v>272</v>
      </c>
      <c r="M13" s="167" t="s">
        <v>2</v>
      </c>
      <c r="N13" s="167" t="s">
        <v>376</v>
      </c>
      <c r="O13" s="167" t="s">
        <v>377</v>
      </c>
    </row>
    <row r="14" spans="1:20" s="2" customFormat="1" ht="15.75" customHeight="1">
      <c r="A14" s="1"/>
      <c r="B14" s="312" t="s">
        <v>482</v>
      </c>
      <c r="C14" s="313"/>
      <c r="D14" s="313"/>
      <c r="E14" s="313"/>
      <c r="F14" s="313"/>
      <c r="G14" s="314"/>
      <c r="H14" s="46" t="s">
        <v>274</v>
      </c>
      <c r="I14" s="293" t="s">
        <v>482</v>
      </c>
      <c r="J14" s="294"/>
      <c r="K14" s="47" t="s">
        <v>274</v>
      </c>
      <c r="L14" s="223"/>
      <c r="M14" s="224"/>
      <c r="N14" s="224"/>
      <c r="O14" s="225" t="s">
        <v>448</v>
      </c>
      <c r="P14" s="249"/>
      <c r="Q14" s="249"/>
      <c r="R14" s="249"/>
      <c r="S14" s="249"/>
      <c r="T14" s="226"/>
    </row>
    <row r="15" spans="1:20" ht="26.25" customHeight="1">
      <c r="B15" s="27">
        <v>1</v>
      </c>
      <c r="C15" s="34" t="s">
        <v>503</v>
      </c>
      <c r="D15" s="79"/>
      <c r="E15" s="27" t="s">
        <v>357</v>
      </c>
      <c r="F15" s="27" t="s">
        <v>411</v>
      </c>
      <c r="G15" s="27">
        <v>1</v>
      </c>
      <c r="H15" s="35">
        <v>724.86</v>
      </c>
      <c r="I15" s="33" t="s">
        <v>379</v>
      </c>
      <c r="J15" s="33" t="s">
        <v>0</v>
      </c>
      <c r="K15" s="35">
        <v>724.86</v>
      </c>
      <c r="L15" s="29">
        <v>72486000</v>
      </c>
      <c r="M15" s="29">
        <v>44016659.260561094</v>
      </c>
      <c r="N15" s="29">
        <v>10767264.929438904</v>
      </c>
      <c r="O15" s="50">
        <f t="shared" ref="O15:O34" si="0">SUM(L15:N15)</f>
        <v>127269924.19</v>
      </c>
    </row>
    <row r="16" spans="1:20" ht="30" customHeight="1">
      <c r="B16" s="27">
        <v>2</v>
      </c>
      <c r="C16" s="34" t="s">
        <v>490</v>
      </c>
      <c r="D16" s="79"/>
      <c r="E16" s="27" t="s">
        <v>357</v>
      </c>
      <c r="F16" s="27" t="s">
        <v>48</v>
      </c>
      <c r="G16" s="27">
        <v>1</v>
      </c>
      <c r="H16" s="35">
        <v>611.80999999999995</v>
      </c>
      <c r="I16" s="33" t="s">
        <v>428</v>
      </c>
      <c r="J16" s="33" t="s">
        <v>0</v>
      </c>
      <c r="K16" s="35">
        <v>611.80999999999995</v>
      </c>
      <c r="L16" s="29">
        <v>23552875.887671232</v>
      </c>
      <c r="M16" s="29">
        <v>2894424.9836967532</v>
      </c>
      <c r="N16" s="29">
        <v>1949461.0163032466</v>
      </c>
      <c r="O16" s="50">
        <f t="shared" si="0"/>
        <v>28396761.887671228</v>
      </c>
    </row>
    <row r="17" spans="1:20" ht="26.25" customHeight="1">
      <c r="B17" s="27">
        <v>3</v>
      </c>
      <c r="C17" s="34" t="s">
        <v>509</v>
      </c>
      <c r="D17" s="79"/>
      <c r="E17" s="27" t="s">
        <v>357</v>
      </c>
      <c r="F17" s="27" t="s">
        <v>63</v>
      </c>
      <c r="G17" s="27">
        <v>1</v>
      </c>
      <c r="H17" s="35">
        <v>1852.81</v>
      </c>
      <c r="I17" s="33" t="s">
        <v>64</v>
      </c>
      <c r="J17" s="33" t="s">
        <v>0</v>
      </c>
      <c r="K17" s="35">
        <v>1852.81</v>
      </c>
      <c r="L17" s="277">
        <v>24080819</v>
      </c>
      <c r="M17" s="277">
        <v>9568190</v>
      </c>
      <c r="N17" s="277">
        <v>657244</v>
      </c>
      <c r="O17" s="50">
        <f t="shared" si="0"/>
        <v>34306253</v>
      </c>
      <c r="P17" s="14"/>
    </row>
    <row r="18" spans="1:20" ht="22.5" customHeight="1">
      <c r="B18" s="52">
        <v>4</v>
      </c>
      <c r="C18" s="200" t="s">
        <v>508</v>
      </c>
      <c r="D18" s="200">
        <v>59901</v>
      </c>
      <c r="E18" s="52" t="s">
        <v>357</v>
      </c>
      <c r="F18" s="27" t="s">
        <v>65</v>
      </c>
      <c r="G18" s="27">
        <v>1</v>
      </c>
      <c r="H18" s="271">
        <v>6711.27</v>
      </c>
      <c r="I18" s="27" t="s">
        <v>429</v>
      </c>
      <c r="J18" s="27" t="s">
        <v>6</v>
      </c>
      <c r="K18" s="35">
        <v>3355.63</v>
      </c>
      <c r="L18" s="29">
        <v>0</v>
      </c>
      <c r="M18" s="29">
        <v>0</v>
      </c>
      <c r="N18" s="29">
        <v>0</v>
      </c>
      <c r="O18" s="50">
        <f t="shared" si="0"/>
        <v>0</v>
      </c>
    </row>
    <row r="19" spans="1:20" ht="38.25" customHeight="1">
      <c r="B19" s="27">
        <v>5</v>
      </c>
      <c r="C19" s="34" t="s">
        <v>505</v>
      </c>
      <c r="D19" s="79"/>
      <c r="E19" s="27" t="s">
        <v>357</v>
      </c>
      <c r="F19" s="27" t="s">
        <v>66</v>
      </c>
      <c r="G19" s="27">
        <v>1</v>
      </c>
      <c r="H19" s="35">
        <v>2600.7399999999998</v>
      </c>
      <c r="I19" s="27" t="s">
        <v>454</v>
      </c>
      <c r="J19" s="27" t="s">
        <v>0</v>
      </c>
      <c r="K19" s="35">
        <v>2600.7399999999998</v>
      </c>
      <c r="L19" s="29">
        <v>203158047.71090829</v>
      </c>
      <c r="M19" s="29">
        <v>29293800.21472536</v>
      </c>
      <c r="N19" s="29">
        <v>16626152.117688447</v>
      </c>
      <c r="O19" s="50">
        <f t="shared" si="0"/>
        <v>249078000.04332212</v>
      </c>
    </row>
    <row r="20" spans="1:20" ht="22.5" customHeight="1">
      <c r="B20" s="323">
        <v>6</v>
      </c>
      <c r="C20" s="323" t="s">
        <v>489</v>
      </c>
      <c r="D20" s="187"/>
      <c r="E20" s="323" t="s">
        <v>357</v>
      </c>
      <c r="F20" s="27" t="s">
        <v>67</v>
      </c>
      <c r="G20" s="27">
        <v>1</v>
      </c>
      <c r="H20" s="355">
        <v>2107.73</v>
      </c>
      <c r="I20" s="27" t="s">
        <v>430</v>
      </c>
      <c r="J20" s="27" t="s">
        <v>6</v>
      </c>
      <c r="K20" s="35">
        <v>1047.21</v>
      </c>
      <c r="L20" s="277">
        <v>0</v>
      </c>
      <c r="M20" s="277">
        <v>0</v>
      </c>
      <c r="N20" s="277">
        <v>0</v>
      </c>
      <c r="O20" s="50">
        <f t="shared" si="0"/>
        <v>0</v>
      </c>
    </row>
    <row r="21" spans="1:20" ht="22.5" customHeight="1">
      <c r="B21" s="324"/>
      <c r="C21" s="324"/>
      <c r="D21" s="186"/>
      <c r="E21" s="324"/>
      <c r="F21" s="27" t="s">
        <v>68</v>
      </c>
      <c r="G21" s="27">
        <v>1</v>
      </c>
      <c r="H21" s="343"/>
      <c r="I21" s="27" t="s">
        <v>57</v>
      </c>
      <c r="J21" s="27" t="s">
        <v>105</v>
      </c>
      <c r="K21" s="35">
        <v>1053.8599999999999</v>
      </c>
      <c r="L21" s="29">
        <v>0</v>
      </c>
      <c r="M21" s="29">
        <v>0</v>
      </c>
      <c r="N21" s="29">
        <v>0</v>
      </c>
      <c r="O21" s="50">
        <f t="shared" si="0"/>
        <v>0</v>
      </c>
    </row>
    <row r="22" spans="1:20" ht="29.25" customHeight="1">
      <c r="B22" s="27">
        <v>7</v>
      </c>
      <c r="C22" s="34" t="s">
        <v>491</v>
      </c>
      <c r="D22" s="79"/>
      <c r="E22" s="27" t="s">
        <v>357</v>
      </c>
      <c r="F22" s="27" t="s">
        <v>418</v>
      </c>
      <c r="G22" s="27">
        <v>1</v>
      </c>
      <c r="H22" s="35">
        <v>425.98</v>
      </c>
      <c r="I22" s="27" t="s">
        <v>431</v>
      </c>
      <c r="J22" s="27" t="s">
        <v>0</v>
      </c>
      <c r="K22" s="35">
        <v>425.98</v>
      </c>
      <c r="L22" s="29">
        <v>0</v>
      </c>
      <c r="M22" s="29">
        <v>0</v>
      </c>
      <c r="N22" s="29">
        <v>0</v>
      </c>
      <c r="O22" s="50">
        <f t="shared" si="0"/>
        <v>0</v>
      </c>
    </row>
    <row r="23" spans="1:20" ht="22.5" customHeight="1">
      <c r="A23" s="2"/>
      <c r="B23" s="323">
        <v>8</v>
      </c>
      <c r="C23" s="283" t="s">
        <v>539</v>
      </c>
      <c r="D23" s="185"/>
      <c r="E23" s="323" t="s">
        <v>357</v>
      </c>
      <c r="F23" s="27" t="s">
        <v>86</v>
      </c>
      <c r="G23" s="27">
        <v>1</v>
      </c>
      <c r="H23" s="355">
        <v>2877.11</v>
      </c>
      <c r="I23" s="30" t="s">
        <v>451</v>
      </c>
      <c r="J23" s="27" t="s">
        <v>0</v>
      </c>
      <c r="K23" s="35">
        <v>2741.57</v>
      </c>
      <c r="L23" s="29">
        <v>0</v>
      </c>
      <c r="M23" s="29">
        <v>0</v>
      </c>
      <c r="N23" s="29">
        <v>0</v>
      </c>
      <c r="O23" s="50">
        <f t="shared" si="0"/>
        <v>0</v>
      </c>
      <c r="T23" s="227"/>
    </row>
    <row r="24" spans="1:20" ht="22.5" customHeight="1">
      <c r="B24" s="324"/>
      <c r="C24" s="284"/>
      <c r="D24" s="186"/>
      <c r="E24" s="324"/>
      <c r="F24" s="27" t="s">
        <v>87</v>
      </c>
      <c r="G24" s="27">
        <v>1</v>
      </c>
      <c r="H24" s="343"/>
      <c r="I24" s="30" t="s">
        <v>452</v>
      </c>
      <c r="J24" s="27" t="s">
        <v>6</v>
      </c>
      <c r="K24" s="35">
        <v>135.54</v>
      </c>
      <c r="L24" s="29">
        <v>0</v>
      </c>
      <c r="M24" s="29">
        <v>-1.3751731281972502E-2</v>
      </c>
      <c r="N24" s="29">
        <v>1.3751731281972502E-2</v>
      </c>
      <c r="O24" s="50">
        <f t="shared" si="0"/>
        <v>0</v>
      </c>
    </row>
    <row r="25" spans="1:20" ht="29.25" customHeight="1">
      <c r="B25" s="27">
        <v>9</v>
      </c>
      <c r="C25" s="34" t="s">
        <v>506</v>
      </c>
      <c r="D25" s="79"/>
      <c r="E25" s="27" t="s">
        <v>357</v>
      </c>
      <c r="F25" s="27" t="s">
        <v>94</v>
      </c>
      <c r="G25" s="27">
        <v>1</v>
      </c>
      <c r="H25" s="35">
        <v>808.11</v>
      </c>
      <c r="I25" s="30" t="s">
        <v>465</v>
      </c>
      <c r="J25" s="27" t="s">
        <v>0</v>
      </c>
      <c r="K25" s="35">
        <v>808.11</v>
      </c>
      <c r="L25" s="29">
        <v>0</v>
      </c>
      <c r="M25" s="29">
        <v>0</v>
      </c>
      <c r="N25" s="29">
        <v>0</v>
      </c>
      <c r="O25" s="50">
        <f t="shared" si="0"/>
        <v>0</v>
      </c>
    </row>
    <row r="26" spans="1:20" ht="27" customHeight="1">
      <c r="B26" s="27">
        <v>10</v>
      </c>
      <c r="C26" s="34" t="s">
        <v>507</v>
      </c>
      <c r="D26" s="79"/>
      <c r="E26" s="27" t="s">
        <v>357</v>
      </c>
      <c r="F26" s="27" t="s">
        <v>95</v>
      </c>
      <c r="G26" s="27"/>
      <c r="H26" s="35">
        <v>893.51</v>
      </c>
      <c r="I26" s="30" t="s">
        <v>450</v>
      </c>
      <c r="J26" s="27" t="s">
        <v>0</v>
      </c>
      <c r="K26" s="35">
        <v>893.51</v>
      </c>
      <c r="L26" s="29">
        <v>0</v>
      </c>
      <c r="M26" s="29">
        <v>-1.2801921578711028E-2</v>
      </c>
      <c r="N26" s="29">
        <v>1.2801921578711028E-2</v>
      </c>
      <c r="O26" s="50">
        <f t="shared" si="0"/>
        <v>0</v>
      </c>
    </row>
    <row r="27" spans="1:20" ht="34.5" customHeight="1">
      <c r="B27" s="31">
        <v>11</v>
      </c>
      <c r="C27" s="218" t="s">
        <v>698</v>
      </c>
      <c r="D27" s="31">
        <v>69052</v>
      </c>
      <c r="E27" s="31" t="s">
        <v>357</v>
      </c>
      <c r="F27" s="31" t="s">
        <v>99</v>
      </c>
      <c r="G27" s="31">
        <v>1</v>
      </c>
      <c r="H27" s="78">
        <v>2149.08</v>
      </c>
      <c r="I27" s="31" t="s">
        <v>468</v>
      </c>
      <c r="J27" s="31" t="s">
        <v>0</v>
      </c>
      <c r="K27" s="31">
        <v>2149.08</v>
      </c>
      <c r="L27" s="29">
        <v>0</v>
      </c>
      <c r="M27" s="29">
        <v>0</v>
      </c>
      <c r="N27" s="29">
        <v>0</v>
      </c>
      <c r="O27" s="50">
        <f t="shared" si="0"/>
        <v>0</v>
      </c>
    </row>
    <row r="28" spans="1:20" ht="27" customHeight="1">
      <c r="B28" s="31">
        <v>12</v>
      </c>
      <c r="C28" s="218" t="s">
        <v>504</v>
      </c>
      <c r="D28" s="80"/>
      <c r="E28" s="31" t="s">
        <v>357</v>
      </c>
      <c r="F28" s="31" t="s">
        <v>100</v>
      </c>
      <c r="G28" s="31">
        <v>1</v>
      </c>
      <c r="H28" s="78">
        <v>711.17</v>
      </c>
      <c r="I28" s="31" t="s">
        <v>469</v>
      </c>
      <c r="J28" s="31" t="s">
        <v>0</v>
      </c>
      <c r="K28" s="31">
        <v>711.17</v>
      </c>
      <c r="L28" s="29">
        <v>7111700.4609589055</v>
      </c>
      <c r="M28" s="29">
        <v>569452.25706113712</v>
      </c>
      <c r="N28" s="29">
        <v>127587.49156899983</v>
      </c>
      <c r="O28" s="50">
        <f t="shared" si="0"/>
        <v>7808740.2095890418</v>
      </c>
    </row>
    <row r="29" spans="1:20" ht="22.5" customHeight="1">
      <c r="A29" s="2"/>
      <c r="B29" s="330">
        <v>13</v>
      </c>
      <c r="C29" s="320" t="s">
        <v>651</v>
      </c>
      <c r="D29" s="333">
        <v>35401</v>
      </c>
      <c r="E29" s="330" t="s">
        <v>357</v>
      </c>
      <c r="F29" s="31" t="s">
        <v>101</v>
      </c>
      <c r="G29" s="27"/>
      <c r="H29" s="78">
        <v>1826.13</v>
      </c>
      <c r="I29" s="31" t="s">
        <v>470</v>
      </c>
      <c r="J29" s="31" t="s">
        <v>0</v>
      </c>
      <c r="K29" s="31">
        <v>1826.13</v>
      </c>
      <c r="L29" s="29">
        <v>54783900</v>
      </c>
      <c r="M29" s="29">
        <v>6864979.7473972607</v>
      </c>
      <c r="N29" s="29">
        <v>2316289.2526027397</v>
      </c>
      <c r="O29" s="50">
        <f t="shared" si="0"/>
        <v>63965169</v>
      </c>
      <c r="T29" s="227"/>
    </row>
    <row r="30" spans="1:20" ht="22.5" customHeight="1">
      <c r="B30" s="331"/>
      <c r="C30" s="321"/>
      <c r="D30" s="334"/>
      <c r="E30" s="331"/>
      <c r="F30" s="31" t="s">
        <v>102</v>
      </c>
      <c r="G30" s="27"/>
      <c r="H30" s="66">
        <v>958.2</v>
      </c>
      <c r="I30" s="31" t="s">
        <v>471</v>
      </c>
      <c r="J30" s="31" t="s">
        <v>6</v>
      </c>
      <c r="K30" s="31">
        <v>958.2</v>
      </c>
      <c r="L30" s="29">
        <v>28745849.999999996</v>
      </c>
      <c r="M30" s="29">
        <v>3578043.6380517175</v>
      </c>
      <c r="N30" s="29">
        <v>1163083.5605784201</v>
      </c>
      <c r="O30" s="50">
        <f t="shared" si="0"/>
        <v>33486977.198630136</v>
      </c>
    </row>
    <row r="31" spans="1:20" ht="22.5" customHeight="1">
      <c r="B31" s="331"/>
      <c r="C31" s="321"/>
      <c r="D31" s="334"/>
      <c r="E31" s="331"/>
      <c r="F31" s="31" t="s">
        <v>484</v>
      </c>
      <c r="G31" s="27"/>
      <c r="H31" s="66">
        <v>1398.2</v>
      </c>
      <c r="I31" s="31" t="s">
        <v>486</v>
      </c>
      <c r="J31" s="31" t="s">
        <v>105</v>
      </c>
      <c r="K31" s="66">
        <v>1398.2</v>
      </c>
      <c r="L31" s="29">
        <v>27964079.999999996</v>
      </c>
      <c r="M31" s="29">
        <v>4902857.1972347228</v>
      </c>
      <c r="N31" s="29">
        <v>611969.7783817153</v>
      </c>
      <c r="O31" s="50">
        <f t="shared" si="0"/>
        <v>33478906.975616436</v>
      </c>
    </row>
    <row r="32" spans="1:20" ht="22.5" customHeight="1">
      <c r="B32" s="332"/>
      <c r="C32" s="322"/>
      <c r="D32" s="335"/>
      <c r="E32" s="332"/>
      <c r="F32" s="31" t="s">
        <v>485</v>
      </c>
      <c r="G32" s="27"/>
      <c r="H32" s="66">
        <v>1386.12</v>
      </c>
      <c r="I32" s="31" t="s">
        <v>487</v>
      </c>
      <c r="J32" s="31" t="s">
        <v>106</v>
      </c>
      <c r="K32" s="66">
        <v>1386.12</v>
      </c>
      <c r="L32" s="29">
        <v>27722420.000000004</v>
      </c>
      <c r="M32" s="29">
        <v>4868021.5683550835</v>
      </c>
      <c r="N32" s="29">
        <v>577146.37972710829</v>
      </c>
      <c r="O32" s="50">
        <f t="shared" si="0"/>
        <v>33167587.948082194</v>
      </c>
    </row>
    <row r="33" spans="1:20" ht="23.25" customHeight="1">
      <c r="B33" s="330">
        <v>14</v>
      </c>
      <c r="C33" s="320" t="s">
        <v>502</v>
      </c>
      <c r="D33" s="189"/>
      <c r="E33" s="330" t="s">
        <v>357</v>
      </c>
      <c r="F33" s="31" t="s">
        <v>103</v>
      </c>
      <c r="G33" s="27"/>
      <c r="H33" s="344">
        <v>1097.1300000000001</v>
      </c>
      <c r="I33" s="31" t="s">
        <v>472</v>
      </c>
      <c r="J33" s="31" t="s">
        <v>0</v>
      </c>
      <c r="K33" s="31">
        <v>916.81</v>
      </c>
      <c r="L33" s="29">
        <v>0</v>
      </c>
      <c r="M33" s="29">
        <v>0</v>
      </c>
      <c r="N33" s="29">
        <v>0</v>
      </c>
      <c r="O33" s="50">
        <f t="shared" si="0"/>
        <v>0</v>
      </c>
    </row>
    <row r="34" spans="1:20" ht="23.25" customHeight="1">
      <c r="A34" s="2"/>
      <c r="B34" s="332"/>
      <c r="C34" s="322"/>
      <c r="D34" s="188"/>
      <c r="E34" s="332"/>
      <c r="F34" s="31" t="s">
        <v>104</v>
      </c>
      <c r="G34" s="27"/>
      <c r="H34" s="346"/>
      <c r="I34" s="31" t="s">
        <v>473</v>
      </c>
      <c r="J34" s="31" t="s">
        <v>6</v>
      </c>
      <c r="K34" s="31">
        <v>180.33</v>
      </c>
      <c r="L34" s="29">
        <v>0</v>
      </c>
      <c r="M34" s="29">
        <v>0</v>
      </c>
      <c r="N34" s="29">
        <v>0</v>
      </c>
      <c r="O34" s="50">
        <f t="shared" si="0"/>
        <v>0</v>
      </c>
      <c r="T34" s="227"/>
    </row>
    <row r="35" spans="1:20" s="1" customFormat="1" ht="12" thickBot="1">
      <c r="C35" s="4"/>
      <c r="H35" s="3"/>
      <c r="I35" s="3"/>
      <c r="J35" s="3"/>
      <c r="K35" s="3"/>
      <c r="L35" s="5"/>
      <c r="M35" s="5"/>
      <c r="N35" s="5"/>
      <c r="O35" s="5"/>
      <c r="P35" s="249"/>
      <c r="Q35" s="249"/>
      <c r="R35" s="249"/>
      <c r="S35" s="249"/>
      <c r="T35" s="226"/>
    </row>
    <row r="36" spans="1:20" s="2" customFormat="1" ht="22.5" customHeight="1" thickBot="1">
      <c r="C36" s="77"/>
      <c r="D36" s="77"/>
      <c r="E36" s="326" t="s">
        <v>357</v>
      </c>
      <c r="F36" s="327"/>
      <c r="G36" s="65" t="s">
        <v>580</v>
      </c>
      <c r="H36" s="339" t="s">
        <v>3</v>
      </c>
      <c r="I36" s="340"/>
      <c r="J36" s="341"/>
      <c r="K36" s="65" t="s">
        <v>580</v>
      </c>
      <c r="L36" s="86">
        <f>SUM(L15:L35)</f>
        <v>469605693.05953842</v>
      </c>
      <c r="M36" s="86">
        <f>SUM(M15:M35)</f>
        <v>106556428.84052949</v>
      </c>
      <c r="N36" s="86">
        <f>SUM(N15:N35)</f>
        <v>34796198.552843235</v>
      </c>
      <c r="O36" s="86">
        <f>SUM(O15:O35)</f>
        <v>610958320.45291126</v>
      </c>
      <c r="P36" s="251"/>
      <c r="Q36" s="251"/>
      <c r="R36" s="251"/>
      <c r="S36" s="251"/>
      <c r="T36" s="241"/>
    </row>
    <row r="37" spans="1:20" s="1" customFormat="1">
      <c r="C37" s="4"/>
      <c r="H37" s="3"/>
      <c r="I37" s="3"/>
      <c r="J37" s="3"/>
      <c r="K37" s="3"/>
      <c r="L37" s="75"/>
      <c r="M37" s="84">
        <f>SUM(M36:N36)</f>
        <v>141352627.39337271</v>
      </c>
      <c r="N37" s="75"/>
      <c r="O37" s="75"/>
      <c r="P37" s="249"/>
      <c r="Q37" s="249"/>
      <c r="R37" s="249"/>
      <c r="S37" s="249"/>
      <c r="T37" s="226"/>
    </row>
    <row r="38" spans="1:20" s="1" customFormat="1">
      <c r="C38" s="4"/>
      <c r="H38" s="3"/>
      <c r="I38" s="3"/>
      <c r="J38" s="3"/>
      <c r="K38" s="3"/>
      <c r="L38" s="75"/>
      <c r="M38" s="75"/>
      <c r="N38" s="75"/>
      <c r="O38" s="75"/>
      <c r="P38" s="249"/>
      <c r="Q38" s="249"/>
      <c r="R38" s="249"/>
      <c r="S38" s="249"/>
      <c r="T38" s="226"/>
    </row>
    <row r="39" spans="1:20" s="1" customFormat="1">
      <c r="C39" s="4"/>
      <c r="H39" s="3"/>
      <c r="I39" s="3"/>
      <c r="J39" s="3"/>
      <c r="K39" s="3"/>
      <c r="L39" s="75"/>
      <c r="M39" s="75"/>
      <c r="N39" s="75"/>
      <c r="O39" s="75"/>
      <c r="P39" s="249"/>
      <c r="Q39" s="249"/>
      <c r="R39" s="249"/>
      <c r="S39" s="249"/>
      <c r="T39" s="226"/>
    </row>
    <row r="40" spans="1:20" s="1" customFormat="1" ht="12" thickBot="1">
      <c r="C40" s="4"/>
      <c r="H40" s="3"/>
      <c r="I40" s="3"/>
      <c r="J40" s="3"/>
      <c r="K40" s="3"/>
      <c r="L40" s="75"/>
      <c r="M40" s="75"/>
      <c r="N40" s="75"/>
      <c r="O40" s="75"/>
      <c r="P40" s="249"/>
      <c r="Q40" s="249"/>
      <c r="R40" s="249"/>
      <c r="S40" s="249"/>
      <c r="T40" s="226"/>
    </row>
    <row r="41" spans="1:20" ht="31.5" customHeight="1" thickBot="1">
      <c r="B41" s="164" t="s">
        <v>264</v>
      </c>
      <c r="C41" s="165" t="s">
        <v>265</v>
      </c>
      <c r="D41" s="164" t="s">
        <v>641</v>
      </c>
      <c r="E41" s="165" t="s">
        <v>266</v>
      </c>
      <c r="F41" s="164" t="s">
        <v>267</v>
      </c>
      <c r="G41" s="190" t="s">
        <v>650</v>
      </c>
      <c r="H41" s="166" t="s">
        <v>375</v>
      </c>
      <c r="I41" s="166" t="s">
        <v>269</v>
      </c>
      <c r="J41" s="166" t="s">
        <v>270</v>
      </c>
      <c r="K41" s="166" t="s">
        <v>271</v>
      </c>
      <c r="L41" s="167" t="s">
        <v>272</v>
      </c>
      <c r="M41" s="167" t="s">
        <v>2</v>
      </c>
      <c r="N41" s="167" t="s">
        <v>376</v>
      </c>
      <c r="O41" s="167" t="s">
        <v>377</v>
      </c>
    </row>
    <row r="42" spans="1:20" s="2" customFormat="1" ht="15.75" customHeight="1">
      <c r="A42" s="1"/>
      <c r="B42" s="312" t="s">
        <v>482</v>
      </c>
      <c r="C42" s="313"/>
      <c r="D42" s="313"/>
      <c r="E42" s="313"/>
      <c r="F42" s="313"/>
      <c r="G42" s="314"/>
      <c r="H42" s="46" t="s">
        <v>274</v>
      </c>
      <c r="I42" s="293" t="s">
        <v>482</v>
      </c>
      <c r="J42" s="294"/>
      <c r="K42" s="47" t="s">
        <v>274</v>
      </c>
      <c r="L42" s="223"/>
      <c r="M42" s="224"/>
      <c r="N42" s="224"/>
      <c r="O42" s="225" t="s">
        <v>448</v>
      </c>
      <c r="P42" s="249"/>
      <c r="Q42" s="249"/>
      <c r="R42" s="249"/>
      <c r="S42" s="249"/>
      <c r="T42" s="226"/>
    </row>
    <row r="43" spans="1:20" ht="22.5" customHeight="1">
      <c r="B43" s="323">
        <v>1</v>
      </c>
      <c r="C43" s="283" t="s">
        <v>521</v>
      </c>
      <c r="D43" s="185"/>
      <c r="E43" s="323" t="s">
        <v>304</v>
      </c>
      <c r="F43" s="27" t="s">
        <v>412</v>
      </c>
      <c r="G43" s="27"/>
      <c r="H43" s="337">
        <v>2904</v>
      </c>
      <c r="I43" s="33" t="s">
        <v>434</v>
      </c>
      <c r="J43" s="33" t="s">
        <v>0</v>
      </c>
      <c r="K43" s="35">
        <v>1314.77</v>
      </c>
      <c r="L43" s="29">
        <v>131477857.00000001</v>
      </c>
      <c r="M43" s="29">
        <v>109459227.9082285</v>
      </c>
      <c r="N43" s="29">
        <v>100813541.36870302</v>
      </c>
      <c r="O43" s="50">
        <f t="shared" ref="O43:O72" si="1">SUM(L43:N43)</f>
        <v>341750626.27693152</v>
      </c>
    </row>
    <row r="44" spans="1:20" ht="22.5" customHeight="1">
      <c r="B44" s="324"/>
      <c r="C44" s="284"/>
      <c r="D44" s="186"/>
      <c r="E44" s="324"/>
      <c r="F44" s="27" t="s">
        <v>413</v>
      </c>
      <c r="G44" s="27"/>
      <c r="H44" s="338"/>
      <c r="I44" s="33" t="s">
        <v>289</v>
      </c>
      <c r="J44" s="33" t="s">
        <v>6</v>
      </c>
      <c r="K44" s="35">
        <v>1430</v>
      </c>
      <c r="L44" s="29">
        <v>143048157.80000001</v>
      </c>
      <c r="M44" s="29">
        <v>118901848.95734794</v>
      </c>
      <c r="N44" s="29">
        <v>104881971.04265206</v>
      </c>
      <c r="O44" s="50">
        <f t="shared" si="1"/>
        <v>366831977.80000001</v>
      </c>
    </row>
    <row r="45" spans="1:20" ht="22.5" customHeight="1">
      <c r="B45" s="323">
        <v>2</v>
      </c>
      <c r="C45" s="283" t="s">
        <v>667</v>
      </c>
      <c r="D45" s="185"/>
      <c r="E45" s="51" t="s">
        <v>304</v>
      </c>
      <c r="F45" s="27" t="s">
        <v>76</v>
      </c>
      <c r="G45" s="27"/>
      <c r="H45" s="337">
        <v>2468</v>
      </c>
      <c r="I45" s="33" t="s">
        <v>435</v>
      </c>
      <c r="J45" s="33" t="s">
        <v>0</v>
      </c>
      <c r="K45" s="35">
        <v>1202.7</v>
      </c>
      <c r="L45" s="29">
        <v>120270929</v>
      </c>
      <c r="M45" s="29">
        <v>111392609.56816438</v>
      </c>
      <c r="N45" s="29">
        <v>103154976.43183562</v>
      </c>
      <c r="O45" s="50">
        <f t="shared" si="1"/>
        <v>334818515</v>
      </c>
    </row>
    <row r="46" spans="1:20" ht="22.5" customHeight="1">
      <c r="B46" s="324"/>
      <c r="C46" s="284"/>
      <c r="D46" s="186"/>
      <c r="E46" s="19" t="s">
        <v>304</v>
      </c>
      <c r="F46" s="27" t="s">
        <v>77</v>
      </c>
      <c r="G46" s="27"/>
      <c r="H46" s="338"/>
      <c r="I46" s="33" t="s">
        <v>436</v>
      </c>
      <c r="J46" s="33" t="s">
        <v>6</v>
      </c>
      <c r="K46" s="35">
        <v>1132</v>
      </c>
      <c r="L46" s="29">
        <v>113230577.80000001</v>
      </c>
      <c r="M46" s="29">
        <v>92646953.800241083</v>
      </c>
      <c r="N46" s="29">
        <v>81052492.199758917</v>
      </c>
      <c r="O46" s="50">
        <f t="shared" si="1"/>
        <v>286930023.80000001</v>
      </c>
    </row>
    <row r="47" spans="1:20" ht="25.5" customHeight="1">
      <c r="B47" s="27">
        <v>3</v>
      </c>
      <c r="C47" s="34" t="s">
        <v>652</v>
      </c>
      <c r="D47" s="79"/>
      <c r="E47" s="27" t="s">
        <v>304</v>
      </c>
      <c r="F47" s="27" t="s">
        <v>81</v>
      </c>
      <c r="G47" s="27"/>
      <c r="H47" s="28">
        <v>2866</v>
      </c>
      <c r="I47" s="30" t="s">
        <v>384</v>
      </c>
      <c r="J47" s="27" t="s">
        <v>0</v>
      </c>
      <c r="K47" s="35">
        <v>2711</v>
      </c>
      <c r="L47" s="277">
        <v>271056226</v>
      </c>
      <c r="M47" s="277">
        <v>364916307</v>
      </c>
      <c r="N47" s="277">
        <v>21800457</v>
      </c>
      <c r="O47" s="50">
        <f t="shared" si="1"/>
        <v>657772990</v>
      </c>
      <c r="P47" s="14"/>
    </row>
    <row r="48" spans="1:20" ht="27" customHeight="1">
      <c r="B48" s="27">
        <v>4</v>
      </c>
      <c r="C48" s="34" t="s">
        <v>541</v>
      </c>
      <c r="D48" s="79"/>
      <c r="E48" s="27" t="s">
        <v>304</v>
      </c>
      <c r="F48" s="27" t="s">
        <v>249</v>
      </c>
      <c r="G48" s="27"/>
      <c r="H48" s="28">
        <v>450.88</v>
      </c>
      <c r="I48" s="27" t="s">
        <v>437</v>
      </c>
      <c r="J48" s="27" t="s">
        <v>0</v>
      </c>
      <c r="K48" s="35">
        <v>416.88</v>
      </c>
      <c r="L48" s="29">
        <v>12506496.999999998</v>
      </c>
      <c r="M48" s="29">
        <v>6909586.5790136997</v>
      </c>
      <c r="N48" s="29">
        <v>3787099.4209863003</v>
      </c>
      <c r="O48" s="50">
        <f t="shared" si="1"/>
        <v>23203183</v>
      </c>
    </row>
    <row r="49" spans="1:20" ht="22.5" customHeight="1">
      <c r="B49" s="323">
        <v>5</v>
      </c>
      <c r="C49" s="283" t="s">
        <v>540</v>
      </c>
      <c r="D49" s="185"/>
      <c r="E49" s="323" t="s">
        <v>304</v>
      </c>
      <c r="F49" s="27" t="s">
        <v>250</v>
      </c>
      <c r="G49" s="200"/>
      <c r="H49" s="337">
        <v>2656</v>
      </c>
      <c r="I49" s="27" t="s">
        <v>381</v>
      </c>
      <c r="J49" s="27" t="s">
        <v>0</v>
      </c>
      <c r="K49" s="35">
        <v>1259.1300000000001</v>
      </c>
      <c r="L49" s="29">
        <v>49356753.788210973</v>
      </c>
      <c r="M49" s="29">
        <v>14907070.121941525</v>
      </c>
      <c r="N49" s="29">
        <v>8833819.8780584745</v>
      </c>
      <c r="O49" s="50">
        <f t="shared" si="1"/>
        <v>73097643.788210973</v>
      </c>
    </row>
    <row r="50" spans="1:20" ht="22.5" customHeight="1">
      <c r="B50" s="324"/>
      <c r="C50" s="284"/>
      <c r="D50" s="186"/>
      <c r="E50" s="324"/>
      <c r="F50" s="27" t="s">
        <v>251</v>
      </c>
      <c r="G50" s="252"/>
      <c r="H50" s="338"/>
      <c r="I50" s="27" t="s">
        <v>438</v>
      </c>
      <c r="J50" s="27" t="s">
        <v>6</v>
      </c>
      <c r="K50" s="35">
        <v>1327.79</v>
      </c>
      <c r="L50" s="29">
        <v>92945051.153512359</v>
      </c>
      <c r="M50" s="29">
        <v>43359327.608389795</v>
      </c>
      <c r="N50" s="29">
        <v>16002896.062662259</v>
      </c>
      <c r="O50" s="50">
        <f t="shared" si="1"/>
        <v>152307274.8245644</v>
      </c>
    </row>
    <row r="51" spans="1:20" ht="26.25" customHeight="1">
      <c r="B51" s="52">
        <v>6</v>
      </c>
      <c r="C51" s="216" t="s">
        <v>543</v>
      </c>
      <c r="D51" s="79"/>
      <c r="E51" s="51" t="s">
        <v>304</v>
      </c>
      <c r="F51" s="27" t="s">
        <v>85</v>
      </c>
      <c r="G51" s="27"/>
      <c r="H51" s="28">
        <v>2694</v>
      </c>
      <c r="I51" s="27" t="s">
        <v>298</v>
      </c>
      <c r="J51" s="27" t="s">
        <v>0</v>
      </c>
      <c r="K51" s="35">
        <v>2694</v>
      </c>
      <c r="L51" s="277">
        <v>269440000</v>
      </c>
      <c r="M51" s="277">
        <v>305931954.95249319</v>
      </c>
      <c r="N51" s="277">
        <v>0</v>
      </c>
      <c r="O51" s="50">
        <f t="shared" si="1"/>
        <v>575371954.95249319</v>
      </c>
      <c r="P51" s="14"/>
    </row>
    <row r="52" spans="1:20" ht="26.25" customHeight="1">
      <c r="B52" s="27">
        <v>7</v>
      </c>
      <c r="C52" s="34" t="s">
        <v>511</v>
      </c>
      <c r="D52" s="79"/>
      <c r="E52" s="27" t="s">
        <v>304</v>
      </c>
      <c r="F52" s="27" t="s">
        <v>252</v>
      </c>
      <c r="G52" s="27"/>
      <c r="H52" s="28">
        <v>517</v>
      </c>
      <c r="I52" s="30" t="s">
        <v>422</v>
      </c>
      <c r="J52" s="27" t="s">
        <v>0</v>
      </c>
      <c r="K52" s="35">
        <v>488</v>
      </c>
      <c r="L52" s="29">
        <v>26821310.300000012</v>
      </c>
      <c r="M52" s="29">
        <v>6653047.3790465761</v>
      </c>
      <c r="N52" s="29">
        <v>4094182.6209534239</v>
      </c>
      <c r="O52" s="50">
        <f t="shared" si="1"/>
        <v>37568540.300000012</v>
      </c>
    </row>
    <row r="53" spans="1:20" ht="27.75" customHeight="1">
      <c r="B53" s="27">
        <v>8</v>
      </c>
      <c r="C53" s="34" t="s">
        <v>514</v>
      </c>
      <c r="D53" s="79"/>
      <c r="E53" s="27" t="s">
        <v>304</v>
      </c>
      <c r="F53" s="27" t="s">
        <v>410</v>
      </c>
      <c r="G53" s="27"/>
      <c r="H53" s="28">
        <v>1967.47</v>
      </c>
      <c r="I53" s="27" t="s">
        <v>439</v>
      </c>
      <c r="J53" s="27" t="s">
        <v>0</v>
      </c>
      <c r="K53" s="35">
        <v>1967.47</v>
      </c>
      <c r="L53" s="29">
        <v>45896207.000000015</v>
      </c>
      <c r="M53" s="29">
        <v>25948098.450605068</v>
      </c>
      <c r="N53" s="29">
        <v>11456311.456244249</v>
      </c>
      <c r="O53" s="50">
        <f t="shared" si="1"/>
        <v>83300616.906849325</v>
      </c>
    </row>
    <row r="54" spans="1:20" ht="26.25" customHeight="1">
      <c r="B54" s="27">
        <v>9</v>
      </c>
      <c r="C54" s="34" t="s">
        <v>512</v>
      </c>
      <c r="D54" s="79"/>
      <c r="E54" s="27" t="s">
        <v>304</v>
      </c>
      <c r="F54" s="27" t="s">
        <v>89</v>
      </c>
      <c r="G54" s="27"/>
      <c r="H54" s="28">
        <v>1991.41</v>
      </c>
      <c r="I54" s="30" t="s">
        <v>455</v>
      </c>
      <c r="J54" s="27" t="s">
        <v>0</v>
      </c>
      <c r="K54" s="35">
        <v>1991.41</v>
      </c>
      <c r="L54" s="29">
        <v>79656400.505479455</v>
      </c>
      <c r="M54" s="29">
        <v>11236019.10700289</v>
      </c>
      <c r="N54" s="29">
        <v>3595875.7190245078</v>
      </c>
      <c r="O54" s="50">
        <f t="shared" si="1"/>
        <v>94488295.331506848</v>
      </c>
    </row>
    <row r="55" spans="1:20" ht="27" customHeight="1">
      <c r="B55" s="27">
        <v>10</v>
      </c>
      <c r="C55" s="34" t="s">
        <v>516</v>
      </c>
      <c r="D55" s="79"/>
      <c r="E55" s="27" t="s">
        <v>304</v>
      </c>
      <c r="F55" s="27" t="s">
        <v>40</v>
      </c>
      <c r="G55" s="27"/>
      <c r="H55" s="27">
        <v>1152.82</v>
      </c>
      <c r="I55" s="27" t="s">
        <v>385</v>
      </c>
      <c r="J55" s="27" t="s">
        <v>0</v>
      </c>
      <c r="K55" s="35">
        <v>1552.82</v>
      </c>
      <c r="L55" s="29">
        <v>62112800.000000015</v>
      </c>
      <c r="M55" s="29">
        <v>31838945.799504597</v>
      </c>
      <c r="N55" s="29">
        <v>15236006.216933761</v>
      </c>
      <c r="O55" s="50">
        <f t="shared" si="1"/>
        <v>109187752.01643836</v>
      </c>
    </row>
    <row r="56" spans="1:20" ht="28.5" customHeight="1">
      <c r="A56" s="2"/>
      <c r="B56" s="27">
        <v>11</v>
      </c>
      <c r="C56" s="34" t="s">
        <v>542</v>
      </c>
      <c r="D56" s="79"/>
      <c r="E56" s="27" t="s">
        <v>304</v>
      </c>
      <c r="F56" s="27" t="s">
        <v>41</v>
      </c>
      <c r="G56" s="19"/>
      <c r="H56" s="28">
        <v>443.29</v>
      </c>
      <c r="I56" s="27" t="s">
        <v>385</v>
      </c>
      <c r="J56" s="27" t="s">
        <v>0</v>
      </c>
      <c r="K56" s="35">
        <v>443.29</v>
      </c>
      <c r="L56" s="29">
        <v>39896100.00000003</v>
      </c>
      <c r="M56" s="29">
        <v>32814664.243572909</v>
      </c>
      <c r="N56" s="29">
        <v>6027238.4742353158</v>
      </c>
      <c r="O56" s="50">
        <f t="shared" si="1"/>
        <v>78738002.717808247</v>
      </c>
      <c r="T56" s="227"/>
    </row>
    <row r="57" spans="1:20" ht="27.75" customHeight="1">
      <c r="B57" s="27">
        <v>12</v>
      </c>
      <c r="C57" s="34" t="s">
        <v>723</v>
      </c>
      <c r="D57" s="79"/>
      <c r="E57" s="27" t="s">
        <v>304</v>
      </c>
      <c r="F57" s="27" t="s">
        <v>721</v>
      </c>
      <c r="G57" s="27" t="s">
        <v>569</v>
      </c>
      <c r="H57" s="28">
        <v>2012.82</v>
      </c>
      <c r="I57" s="27" t="s">
        <v>427</v>
      </c>
      <c r="J57" s="27" t="s">
        <v>0</v>
      </c>
      <c r="K57" s="35">
        <v>1969.08</v>
      </c>
      <c r="L57" s="277">
        <v>0</v>
      </c>
      <c r="M57" s="277">
        <v>0</v>
      </c>
      <c r="N57" s="277">
        <v>0</v>
      </c>
      <c r="O57" s="50">
        <f t="shared" si="1"/>
        <v>0</v>
      </c>
      <c r="P57" s="14"/>
    </row>
    <row r="58" spans="1:20" ht="22.5" customHeight="1">
      <c r="B58" s="323">
        <v>13</v>
      </c>
      <c r="C58" s="283" t="s">
        <v>522</v>
      </c>
      <c r="D58" s="185"/>
      <c r="E58" s="323" t="s">
        <v>304</v>
      </c>
      <c r="F58" s="27" t="s">
        <v>44</v>
      </c>
      <c r="G58" s="27"/>
      <c r="H58" s="337">
        <v>2605.3200000000002</v>
      </c>
      <c r="I58" s="27" t="s">
        <v>459</v>
      </c>
      <c r="J58" s="27" t="s">
        <v>0</v>
      </c>
      <c r="K58" s="35">
        <v>1302.6600000000001</v>
      </c>
      <c r="L58" s="29">
        <v>130266000</v>
      </c>
      <c r="M58" s="29">
        <v>92484513.605643839</v>
      </c>
      <c r="N58" s="29">
        <v>41885773.394356169</v>
      </c>
      <c r="O58" s="50">
        <f t="shared" si="1"/>
        <v>264636287</v>
      </c>
    </row>
    <row r="59" spans="1:20" ht="22.5" customHeight="1">
      <c r="B59" s="324"/>
      <c r="C59" s="284"/>
      <c r="D59" s="186"/>
      <c r="E59" s="324"/>
      <c r="F59" s="27" t="s">
        <v>45</v>
      </c>
      <c r="G59" s="27"/>
      <c r="H59" s="338"/>
      <c r="I59" s="27" t="s">
        <v>460</v>
      </c>
      <c r="J59" s="27" t="s">
        <v>6</v>
      </c>
      <c r="K59" s="35">
        <v>1302.6600000000001</v>
      </c>
      <c r="L59" s="29">
        <v>130266000.00000006</v>
      </c>
      <c r="M59" s="29">
        <v>75049265.251630694</v>
      </c>
      <c r="N59" s="29">
        <v>34093121.967547379</v>
      </c>
      <c r="O59" s="50">
        <f t="shared" si="1"/>
        <v>239408387.21917814</v>
      </c>
    </row>
    <row r="60" spans="1:20" ht="22.5" customHeight="1">
      <c r="B60" s="323">
        <v>14</v>
      </c>
      <c r="C60" s="283" t="s">
        <v>520</v>
      </c>
      <c r="D60" s="185"/>
      <c r="E60" s="323" t="s">
        <v>304</v>
      </c>
      <c r="F60" s="27" t="s">
        <v>49</v>
      </c>
      <c r="G60" s="27"/>
      <c r="H60" s="337">
        <v>2414.63</v>
      </c>
      <c r="I60" s="27" t="s">
        <v>50</v>
      </c>
      <c r="J60" s="27" t="s">
        <v>0</v>
      </c>
      <c r="K60" s="35">
        <v>1207.32</v>
      </c>
      <c r="L60" s="29">
        <v>48292600</v>
      </c>
      <c r="M60" s="29">
        <v>8459987.8918356169</v>
      </c>
      <c r="N60" s="29">
        <v>4348068.1081643831</v>
      </c>
      <c r="O60" s="50">
        <f t="shared" si="1"/>
        <v>61100656</v>
      </c>
    </row>
    <row r="61" spans="1:20" ht="22.5" customHeight="1">
      <c r="A61" s="2"/>
      <c r="B61" s="324"/>
      <c r="C61" s="284"/>
      <c r="D61" s="186"/>
      <c r="E61" s="324"/>
      <c r="F61" s="27" t="s">
        <v>51</v>
      </c>
      <c r="G61" s="27"/>
      <c r="H61" s="338"/>
      <c r="I61" s="27" t="s">
        <v>458</v>
      </c>
      <c r="J61" s="27" t="s">
        <v>6</v>
      </c>
      <c r="K61" s="35">
        <v>1207.31</v>
      </c>
      <c r="L61" s="29">
        <v>63431937.930479333</v>
      </c>
      <c r="M61" s="29">
        <v>10847916.750564273</v>
      </c>
      <c r="N61" s="29">
        <v>5517772.8651891537</v>
      </c>
      <c r="O61" s="50">
        <f t="shared" si="1"/>
        <v>79797627.54623276</v>
      </c>
      <c r="T61" s="227"/>
    </row>
    <row r="62" spans="1:20" ht="39" customHeight="1">
      <c r="B62" s="27">
        <v>15</v>
      </c>
      <c r="C62" s="34" t="s">
        <v>517</v>
      </c>
      <c r="D62" s="79"/>
      <c r="E62" s="27" t="s">
        <v>304</v>
      </c>
      <c r="F62" s="27" t="s">
        <v>52</v>
      </c>
      <c r="G62" s="27"/>
      <c r="H62" s="28">
        <v>2268.9699999999998</v>
      </c>
      <c r="I62" s="27" t="s">
        <v>50</v>
      </c>
      <c r="J62" s="27" t="s">
        <v>0</v>
      </c>
      <c r="K62" s="35">
        <v>2268.9699999999998</v>
      </c>
      <c r="L62" s="29">
        <v>226897000.00000006</v>
      </c>
      <c r="M62" s="29">
        <v>85450221.116331026</v>
      </c>
      <c r="N62" s="29">
        <v>42409612.048052534</v>
      </c>
      <c r="O62" s="50">
        <f t="shared" si="1"/>
        <v>354756833.16438365</v>
      </c>
    </row>
    <row r="63" spans="1:20" ht="22.5" customHeight="1">
      <c r="B63" s="323">
        <v>16</v>
      </c>
      <c r="C63" s="283" t="s">
        <v>510</v>
      </c>
      <c r="D63" s="79"/>
      <c r="E63" s="323" t="s">
        <v>304</v>
      </c>
      <c r="F63" s="27" t="s">
        <v>53</v>
      </c>
      <c r="G63" s="27"/>
      <c r="H63" s="28">
        <v>1651.18</v>
      </c>
      <c r="I63" s="27" t="s">
        <v>453</v>
      </c>
      <c r="J63" s="27" t="s">
        <v>0</v>
      </c>
      <c r="K63" s="35">
        <v>1651.18</v>
      </c>
      <c r="L63" s="29">
        <v>165117500</v>
      </c>
      <c r="M63" s="29">
        <v>81970135.116164386</v>
      </c>
      <c r="N63" s="29">
        <v>25902660.883835617</v>
      </c>
      <c r="O63" s="50">
        <f t="shared" si="1"/>
        <v>272990296</v>
      </c>
    </row>
    <row r="64" spans="1:20" ht="22.5" customHeight="1">
      <c r="B64" s="324"/>
      <c r="C64" s="284"/>
      <c r="D64" s="79"/>
      <c r="E64" s="324"/>
      <c r="F64" s="27" t="s">
        <v>54</v>
      </c>
      <c r="G64" s="27"/>
      <c r="H64" s="28">
        <v>1651.18</v>
      </c>
      <c r="I64" s="27" t="s">
        <v>55</v>
      </c>
      <c r="J64" s="27" t="s">
        <v>0</v>
      </c>
      <c r="K64" s="35">
        <v>1651.18</v>
      </c>
      <c r="L64" s="29">
        <v>165117499.99999988</v>
      </c>
      <c r="M64" s="29">
        <v>83032588.997996658</v>
      </c>
      <c r="N64" s="29">
        <v>36384004.53796228</v>
      </c>
      <c r="O64" s="50">
        <f t="shared" si="1"/>
        <v>284534093.53595883</v>
      </c>
    </row>
    <row r="65" spans="1:20" ht="22.5" customHeight="1">
      <c r="B65" s="51">
        <v>17</v>
      </c>
      <c r="C65" s="200" t="s">
        <v>515</v>
      </c>
      <c r="D65" s="79"/>
      <c r="E65" s="213" t="s">
        <v>304</v>
      </c>
      <c r="F65" s="27" t="s">
        <v>56</v>
      </c>
      <c r="G65" s="27"/>
      <c r="H65" s="27">
        <v>1198.29</v>
      </c>
      <c r="I65" s="27" t="s">
        <v>57</v>
      </c>
      <c r="J65" s="27" t="s">
        <v>6</v>
      </c>
      <c r="K65" s="35">
        <v>599.15</v>
      </c>
      <c r="L65" s="29">
        <v>0.33150685019791126</v>
      </c>
      <c r="M65" s="29">
        <v>-1.8501032141789999E-3</v>
      </c>
      <c r="N65" s="29">
        <v>1.8501032141789999E-3</v>
      </c>
      <c r="O65" s="50">
        <f t="shared" si="1"/>
        <v>0.33150685019791126</v>
      </c>
    </row>
    <row r="66" spans="1:20" ht="22.5" customHeight="1">
      <c r="B66" s="323">
        <v>18</v>
      </c>
      <c r="C66" s="283" t="s">
        <v>519</v>
      </c>
      <c r="D66" s="185"/>
      <c r="E66" s="323" t="s">
        <v>304</v>
      </c>
      <c r="F66" s="27" t="s">
        <v>58</v>
      </c>
      <c r="G66" s="27"/>
      <c r="H66" s="323">
        <v>5018.1400000000003</v>
      </c>
      <c r="I66" s="28" t="s">
        <v>59</v>
      </c>
      <c r="J66" s="27" t="s">
        <v>0</v>
      </c>
      <c r="K66" s="35">
        <v>3014.2</v>
      </c>
      <c r="L66" s="277">
        <v>22538352</v>
      </c>
      <c r="M66" s="277">
        <v>7551099</v>
      </c>
      <c r="N66" s="277">
        <v>253323</v>
      </c>
      <c r="O66" s="50">
        <f t="shared" si="1"/>
        <v>30342774</v>
      </c>
      <c r="P66" s="14"/>
    </row>
    <row r="67" spans="1:20" ht="22.5" customHeight="1">
      <c r="B67" s="324"/>
      <c r="C67" s="284"/>
      <c r="D67" s="186"/>
      <c r="E67" s="324"/>
      <c r="F67" s="27" t="s">
        <v>60</v>
      </c>
      <c r="G67" s="27"/>
      <c r="H67" s="324"/>
      <c r="I67" s="28" t="s">
        <v>61</v>
      </c>
      <c r="J67" s="27" t="s">
        <v>6</v>
      </c>
      <c r="K67" s="35">
        <v>2003.94</v>
      </c>
      <c r="L67" s="277">
        <v>16157220</v>
      </c>
      <c r="M67" s="277">
        <v>6081518</v>
      </c>
      <c r="N67" s="277">
        <v>245973</v>
      </c>
      <c r="O67" s="50">
        <f t="shared" si="1"/>
        <v>22484711</v>
      </c>
      <c r="P67" s="14"/>
    </row>
    <row r="68" spans="1:20" ht="22.5" customHeight="1">
      <c r="B68" s="323">
        <v>19</v>
      </c>
      <c r="C68" s="283" t="s">
        <v>699</v>
      </c>
      <c r="D68" s="185"/>
      <c r="E68" s="323" t="s">
        <v>304</v>
      </c>
      <c r="F68" s="27" t="s">
        <v>90</v>
      </c>
      <c r="G68" s="27"/>
      <c r="H68" s="337">
        <v>2400.42</v>
      </c>
      <c r="I68" s="30" t="s">
        <v>23</v>
      </c>
      <c r="J68" s="27" t="s">
        <v>0</v>
      </c>
      <c r="K68" s="35">
        <v>1441.21</v>
      </c>
      <c r="L68" s="29">
        <v>67925087.982808188</v>
      </c>
      <c r="M68" s="29">
        <v>11021645.440384734</v>
      </c>
      <c r="N68" s="29">
        <v>3441489.311754995</v>
      </c>
      <c r="O68" s="50">
        <f t="shared" si="1"/>
        <v>82388222.73494792</v>
      </c>
    </row>
    <row r="69" spans="1:20" ht="22.5" customHeight="1">
      <c r="B69" s="324"/>
      <c r="C69" s="284"/>
      <c r="D69" s="186"/>
      <c r="E69" s="324"/>
      <c r="F69" s="27" t="s">
        <v>91</v>
      </c>
      <c r="G69" s="27"/>
      <c r="H69" s="338"/>
      <c r="I69" s="30" t="s">
        <v>457</v>
      </c>
      <c r="J69" s="27" t="s">
        <v>6</v>
      </c>
      <c r="K69" s="35">
        <v>959.21</v>
      </c>
      <c r="L69" s="29">
        <v>47960605.448328771</v>
      </c>
      <c r="M69" s="29">
        <v>8605970.9952752981</v>
      </c>
      <c r="N69" s="29">
        <v>2347620.0047246986</v>
      </c>
      <c r="O69" s="50">
        <f t="shared" si="1"/>
        <v>58914196.448328763</v>
      </c>
    </row>
    <row r="70" spans="1:20" ht="27" customHeight="1">
      <c r="A70" s="2"/>
      <c r="B70" s="323">
        <v>20</v>
      </c>
      <c r="C70" s="283" t="s">
        <v>518</v>
      </c>
      <c r="D70" s="185"/>
      <c r="E70" s="323" t="s">
        <v>304</v>
      </c>
      <c r="F70" s="27" t="s">
        <v>92</v>
      </c>
      <c r="G70" s="27"/>
      <c r="H70" s="337">
        <v>2367.2399999999998</v>
      </c>
      <c r="I70" s="27" t="s">
        <v>23</v>
      </c>
      <c r="J70" s="27" t="s">
        <v>0</v>
      </c>
      <c r="K70" s="35">
        <v>1183.6199999999999</v>
      </c>
      <c r="L70" s="29">
        <v>0</v>
      </c>
      <c r="M70" s="29">
        <v>-5.89919308440326E-3</v>
      </c>
      <c r="N70" s="29">
        <v>5.89919308440326E-3</v>
      </c>
      <c r="O70" s="50">
        <f t="shared" si="1"/>
        <v>0</v>
      </c>
      <c r="T70" s="227"/>
    </row>
    <row r="71" spans="1:20" ht="27" customHeight="1">
      <c r="B71" s="324"/>
      <c r="C71" s="284"/>
      <c r="D71" s="186"/>
      <c r="E71" s="324"/>
      <c r="F71" s="27" t="s">
        <v>93</v>
      </c>
      <c r="G71" s="27"/>
      <c r="H71" s="338"/>
      <c r="I71" s="30" t="s">
        <v>464</v>
      </c>
      <c r="J71" s="27" t="s">
        <v>6</v>
      </c>
      <c r="K71" s="35">
        <v>1183.6199999999999</v>
      </c>
      <c r="L71" s="29">
        <v>0</v>
      </c>
      <c r="M71" s="29">
        <v>0</v>
      </c>
      <c r="N71" s="29">
        <v>0</v>
      </c>
      <c r="O71" s="50">
        <f t="shared" si="1"/>
        <v>0</v>
      </c>
    </row>
    <row r="72" spans="1:20" ht="27" customHeight="1">
      <c r="B72" s="27">
        <v>21</v>
      </c>
      <c r="C72" s="34" t="s">
        <v>703</v>
      </c>
      <c r="D72" s="79"/>
      <c r="E72" s="27" t="s">
        <v>304</v>
      </c>
      <c r="F72" s="27" t="s">
        <v>702</v>
      </c>
      <c r="G72" s="27"/>
      <c r="H72" s="35">
        <v>425</v>
      </c>
      <c r="I72" s="30">
        <v>45015</v>
      </c>
      <c r="J72" s="30" t="s">
        <v>0</v>
      </c>
      <c r="K72" s="35">
        <v>425</v>
      </c>
      <c r="L72" s="29">
        <v>0</v>
      </c>
      <c r="M72" s="29">
        <v>0</v>
      </c>
      <c r="N72" s="29">
        <v>0</v>
      </c>
      <c r="O72" s="50">
        <f t="shared" si="1"/>
        <v>0</v>
      </c>
    </row>
    <row r="73" spans="1:20" ht="12" customHeight="1" thickBot="1">
      <c r="B73" s="9"/>
      <c r="C73" s="8"/>
      <c r="D73" s="13"/>
      <c r="E73" s="234"/>
      <c r="F73" s="235"/>
      <c r="G73" s="236"/>
      <c r="H73" s="237"/>
      <c r="I73" s="238"/>
      <c r="J73" s="235"/>
      <c r="K73" s="239"/>
      <c r="L73" s="12"/>
      <c r="M73" s="12"/>
      <c r="N73" s="12"/>
      <c r="O73" s="232"/>
    </row>
    <row r="74" spans="1:20" s="2" customFormat="1" ht="22.5" customHeight="1" thickBot="1">
      <c r="A74" s="1"/>
      <c r="C74" s="77"/>
      <c r="D74" s="77"/>
      <c r="E74" s="326" t="s">
        <v>444</v>
      </c>
      <c r="F74" s="327"/>
      <c r="G74" s="65" t="s">
        <v>580</v>
      </c>
      <c r="H74" s="339" t="s">
        <v>3</v>
      </c>
      <c r="I74" s="340"/>
      <c r="J74" s="341"/>
      <c r="K74" s="65" t="s">
        <v>580</v>
      </c>
      <c r="L74" s="86">
        <f>SUM(L43:L72)</f>
        <v>2541684671.0403261</v>
      </c>
      <c r="M74" s="86">
        <f>SUM(M43:M72)</f>
        <v>1747470523.6336298</v>
      </c>
      <c r="N74" s="86">
        <f>SUM(N43:N72)</f>
        <v>677566287.0213846</v>
      </c>
      <c r="O74" s="86">
        <f>SUM(O43:O72)</f>
        <v>4966721481.6953402</v>
      </c>
      <c r="P74" s="251"/>
      <c r="Q74" s="251"/>
      <c r="R74" s="251"/>
      <c r="S74" s="251"/>
      <c r="T74" s="241"/>
    </row>
    <row r="75" spans="1:20" s="1" customFormat="1">
      <c r="C75" s="4"/>
      <c r="H75" s="3"/>
      <c r="I75" s="3"/>
      <c r="J75" s="3"/>
      <c r="K75" s="3"/>
      <c r="L75" s="75"/>
      <c r="M75" s="84">
        <f>SUM(M74:N74)</f>
        <v>2425036810.6550145</v>
      </c>
      <c r="N75" s="75"/>
      <c r="O75" s="75"/>
      <c r="P75" s="249"/>
      <c r="Q75" s="249"/>
      <c r="R75" s="249"/>
      <c r="S75" s="249"/>
      <c r="T75" s="226"/>
    </row>
    <row r="76" spans="1:20" s="1" customFormat="1">
      <c r="C76" s="4"/>
      <c r="H76" s="3"/>
      <c r="I76" s="3"/>
      <c r="J76" s="3"/>
      <c r="K76" s="3"/>
      <c r="L76" s="75"/>
      <c r="M76" s="75"/>
      <c r="N76" s="75"/>
      <c r="O76" s="75"/>
      <c r="P76" s="249"/>
      <c r="Q76" s="249"/>
      <c r="R76" s="249"/>
      <c r="S76" s="249"/>
      <c r="T76" s="226"/>
    </row>
    <row r="77" spans="1:20" s="1" customFormat="1">
      <c r="A77" s="2"/>
      <c r="C77" s="4"/>
      <c r="H77" s="3"/>
      <c r="I77" s="3"/>
      <c r="J77" s="3"/>
      <c r="K77" s="3"/>
      <c r="L77" s="75"/>
      <c r="M77" s="75"/>
      <c r="N77" s="75"/>
      <c r="O77" s="75"/>
      <c r="P77" s="250"/>
      <c r="Q77" s="250"/>
      <c r="R77" s="250"/>
      <c r="S77" s="250"/>
      <c r="T77" s="227"/>
    </row>
    <row r="78" spans="1:20" s="1" customFormat="1" ht="12" thickBot="1">
      <c r="C78" s="4"/>
      <c r="H78" s="3"/>
      <c r="I78" s="3"/>
      <c r="J78" s="3"/>
      <c r="K78" s="3"/>
      <c r="L78" s="75"/>
      <c r="M78" s="75"/>
      <c r="N78" s="75"/>
      <c r="O78" s="75"/>
      <c r="P78" s="249"/>
      <c r="Q78" s="249"/>
      <c r="R78" s="249"/>
      <c r="S78" s="249"/>
      <c r="T78" s="226"/>
    </row>
    <row r="79" spans="1:20" ht="31.5" customHeight="1" thickBot="1">
      <c r="B79" s="164" t="s">
        <v>264</v>
      </c>
      <c r="C79" s="165" t="s">
        <v>265</v>
      </c>
      <c r="D79" s="164" t="s">
        <v>641</v>
      </c>
      <c r="E79" s="165" t="s">
        <v>266</v>
      </c>
      <c r="F79" s="164" t="s">
        <v>267</v>
      </c>
      <c r="G79" s="190" t="s">
        <v>650</v>
      </c>
      <c r="H79" s="166" t="s">
        <v>375</v>
      </c>
      <c r="I79" s="166" t="s">
        <v>269</v>
      </c>
      <c r="J79" s="166" t="s">
        <v>270</v>
      </c>
      <c r="K79" s="166" t="s">
        <v>271</v>
      </c>
      <c r="L79" s="167" t="s">
        <v>272</v>
      </c>
      <c r="M79" s="167" t="s">
        <v>2</v>
      </c>
      <c r="N79" s="167" t="s">
        <v>376</v>
      </c>
      <c r="O79" s="167" t="s">
        <v>377</v>
      </c>
    </row>
    <row r="80" spans="1:20" s="2" customFormat="1" ht="15.75" customHeight="1">
      <c r="A80" s="1"/>
      <c r="B80" s="312" t="s">
        <v>482</v>
      </c>
      <c r="C80" s="313"/>
      <c r="D80" s="313"/>
      <c r="E80" s="313"/>
      <c r="F80" s="313"/>
      <c r="G80" s="314"/>
      <c r="H80" s="46" t="s">
        <v>274</v>
      </c>
      <c r="I80" s="293" t="s">
        <v>482</v>
      </c>
      <c r="J80" s="294"/>
      <c r="K80" s="47" t="s">
        <v>274</v>
      </c>
      <c r="L80" s="223"/>
      <c r="M80" s="224"/>
      <c r="N80" s="224"/>
      <c r="O80" s="225" t="s">
        <v>448</v>
      </c>
      <c r="P80" s="249"/>
      <c r="Q80" s="249"/>
      <c r="R80" s="249"/>
      <c r="S80" s="249"/>
      <c r="T80" s="226"/>
    </row>
    <row r="81" spans="1:20" ht="22.5" customHeight="1">
      <c r="B81" s="330">
        <v>1</v>
      </c>
      <c r="C81" s="320" t="s">
        <v>544</v>
      </c>
      <c r="D81" s="80"/>
      <c r="E81" s="330" t="s">
        <v>330</v>
      </c>
      <c r="F81" s="31" t="s">
        <v>96</v>
      </c>
      <c r="G81" s="27"/>
      <c r="H81" s="344">
        <v>1029.92</v>
      </c>
      <c r="I81" s="31" t="s">
        <v>462</v>
      </c>
      <c r="J81" s="31" t="s">
        <v>0</v>
      </c>
      <c r="K81" s="31">
        <v>514.46</v>
      </c>
      <c r="L81" s="29">
        <v>0</v>
      </c>
      <c r="M81" s="29">
        <v>0</v>
      </c>
      <c r="N81" s="29">
        <v>0</v>
      </c>
      <c r="O81" s="50">
        <f t="shared" ref="O81:O83" si="2">SUM(L81:N81)</f>
        <v>0</v>
      </c>
    </row>
    <row r="82" spans="1:20" ht="22.5" customHeight="1">
      <c r="A82" s="2"/>
      <c r="B82" s="331"/>
      <c r="C82" s="321"/>
      <c r="D82" s="80"/>
      <c r="E82" s="331"/>
      <c r="F82" s="31" t="s">
        <v>97</v>
      </c>
      <c r="G82" s="27"/>
      <c r="H82" s="345"/>
      <c r="I82" s="31" t="s">
        <v>466</v>
      </c>
      <c r="J82" s="31" t="s">
        <v>6</v>
      </c>
      <c r="K82" s="31">
        <v>457.1</v>
      </c>
      <c r="L82" s="29">
        <v>0</v>
      </c>
      <c r="M82" s="29">
        <v>0</v>
      </c>
      <c r="N82" s="29">
        <v>0</v>
      </c>
      <c r="O82" s="50">
        <f t="shared" si="2"/>
        <v>0</v>
      </c>
      <c r="T82" s="227"/>
    </row>
    <row r="83" spans="1:20" ht="22.5" customHeight="1">
      <c r="B83" s="332"/>
      <c r="C83" s="322"/>
      <c r="D83" s="80"/>
      <c r="E83" s="332"/>
      <c r="F83" s="31" t="s">
        <v>98</v>
      </c>
      <c r="G83" s="27"/>
      <c r="H83" s="346"/>
      <c r="I83" s="31" t="s">
        <v>467</v>
      </c>
      <c r="J83" s="31" t="s">
        <v>105</v>
      </c>
      <c r="K83" s="31">
        <v>57.36</v>
      </c>
      <c r="L83" s="29">
        <v>573600.57534246577</v>
      </c>
      <c r="M83" s="29">
        <v>45104.568865903544</v>
      </c>
      <c r="N83" s="29">
        <v>542.16264094576775</v>
      </c>
      <c r="O83" s="50">
        <f t="shared" si="2"/>
        <v>619247.30684931506</v>
      </c>
    </row>
    <row r="84" spans="1:20" s="1" customFormat="1" ht="12" thickBot="1">
      <c r="C84" s="4"/>
      <c r="H84" s="3"/>
      <c r="I84" s="3"/>
      <c r="J84" s="3"/>
      <c r="K84" s="3"/>
      <c r="L84" s="5"/>
      <c r="M84" s="5"/>
      <c r="N84" s="5"/>
      <c r="O84" s="5"/>
      <c r="P84" s="249"/>
      <c r="Q84" s="249"/>
      <c r="R84" s="249"/>
      <c r="S84" s="249"/>
      <c r="T84" s="226"/>
    </row>
    <row r="85" spans="1:20" s="2" customFormat="1" ht="22.5" customHeight="1" thickBot="1">
      <c r="A85" s="1"/>
      <c r="C85" s="77"/>
      <c r="D85" s="77"/>
      <c r="E85" s="326" t="s">
        <v>330</v>
      </c>
      <c r="F85" s="327"/>
      <c r="G85" s="65" t="s">
        <v>580</v>
      </c>
      <c r="H85" s="339" t="s">
        <v>3</v>
      </c>
      <c r="I85" s="340"/>
      <c r="J85" s="341"/>
      <c r="K85" s="65" t="s">
        <v>580</v>
      </c>
      <c r="L85" s="86">
        <f>SUM(L81:L84)</f>
        <v>573600.57534246577</v>
      </c>
      <c r="M85" s="86">
        <f>SUM(M81:M84)</f>
        <v>45104.568865903544</v>
      </c>
      <c r="N85" s="86">
        <f>SUM(N81:N84)</f>
        <v>542.16264094576775</v>
      </c>
      <c r="O85" s="86">
        <f>SUM(O81:O84)</f>
        <v>619247.30684931506</v>
      </c>
      <c r="P85" s="251"/>
      <c r="Q85" s="251"/>
      <c r="R85" s="251"/>
      <c r="S85" s="251"/>
      <c r="T85" s="241"/>
    </row>
    <row r="86" spans="1:20" s="1" customFormat="1">
      <c r="A86" s="2"/>
      <c r="C86" s="4"/>
      <c r="H86" s="3"/>
      <c r="I86" s="3"/>
      <c r="J86" s="3"/>
      <c r="K86" s="3"/>
      <c r="L86" s="75"/>
      <c r="M86" s="84">
        <f>SUM(M85:N85)</f>
        <v>45646.731506849312</v>
      </c>
      <c r="N86" s="75"/>
      <c r="O86" s="75"/>
      <c r="P86" s="250"/>
      <c r="Q86" s="250"/>
      <c r="R86" s="250"/>
      <c r="S86" s="250"/>
      <c r="T86" s="227"/>
    </row>
    <row r="87" spans="1:20" s="1" customFormat="1">
      <c r="A87" s="2"/>
      <c r="C87" s="4"/>
      <c r="H87" s="3"/>
      <c r="I87" s="3"/>
      <c r="J87" s="3"/>
      <c r="K87" s="3"/>
      <c r="L87" s="75"/>
      <c r="M87" s="84"/>
      <c r="N87" s="75"/>
      <c r="O87" s="75"/>
      <c r="P87" s="250"/>
      <c r="Q87" s="250"/>
      <c r="R87" s="250"/>
      <c r="S87" s="250"/>
      <c r="T87" s="227"/>
    </row>
    <row r="88" spans="1:20" s="1" customFormat="1">
      <c r="A88" s="2"/>
      <c r="C88" s="4"/>
      <c r="H88" s="3"/>
      <c r="I88" s="3"/>
      <c r="J88" s="3"/>
      <c r="K88" s="3"/>
      <c r="L88" s="75"/>
      <c r="M88" s="84"/>
      <c r="N88" s="75"/>
      <c r="O88" s="75"/>
      <c r="P88" s="250"/>
      <c r="Q88" s="250"/>
      <c r="R88" s="250"/>
      <c r="S88" s="250"/>
      <c r="T88" s="227"/>
    </row>
    <row r="89" spans="1:20" s="1" customFormat="1" ht="12" thickBot="1">
      <c r="C89" s="4"/>
      <c r="H89" s="3"/>
      <c r="I89" s="3"/>
      <c r="J89" s="3"/>
      <c r="K89" s="3"/>
      <c r="L89" s="75"/>
      <c r="M89" s="75"/>
      <c r="N89" s="75"/>
      <c r="O89" s="75"/>
      <c r="P89" s="249"/>
      <c r="Q89" s="249"/>
      <c r="R89" s="249"/>
      <c r="S89" s="249"/>
      <c r="T89" s="226"/>
    </row>
    <row r="90" spans="1:20" ht="31.5" customHeight="1" thickBot="1">
      <c r="B90" s="164" t="s">
        <v>264</v>
      </c>
      <c r="C90" s="165" t="s">
        <v>265</v>
      </c>
      <c r="D90" s="164" t="s">
        <v>641</v>
      </c>
      <c r="E90" s="165" t="s">
        <v>266</v>
      </c>
      <c r="F90" s="164" t="s">
        <v>267</v>
      </c>
      <c r="G90" s="190" t="s">
        <v>650</v>
      </c>
      <c r="H90" s="166" t="s">
        <v>375</v>
      </c>
      <c r="I90" s="166" t="s">
        <v>269</v>
      </c>
      <c r="J90" s="166" t="s">
        <v>270</v>
      </c>
      <c r="K90" s="166" t="s">
        <v>271</v>
      </c>
      <c r="L90" s="167" t="s">
        <v>272</v>
      </c>
      <c r="M90" s="167" t="s">
        <v>2</v>
      </c>
      <c r="N90" s="167" t="s">
        <v>376</v>
      </c>
      <c r="O90" s="167" t="s">
        <v>377</v>
      </c>
    </row>
    <row r="91" spans="1:20" s="2" customFormat="1" ht="15.75" customHeight="1">
      <c r="A91" s="1"/>
      <c r="B91" s="312" t="s">
        <v>482</v>
      </c>
      <c r="C91" s="313"/>
      <c r="D91" s="313"/>
      <c r="E91" s="313"/>
      <c r="F91" s="313"/>
      <c r="G91" s="314"/>
      <c r="H91" s="46" t="s">
        <v>274</v>
      </c>
      <c r="I91" s="293" t="s">
        <v>482</v>
      </c>
      <c r="J91" s="294"/>
      <c r="K91" s="47" t="s">
        <v>274</v>
      </c>
      <c r="L91" s="223"/>
      <c r="M91" s="224"/>
      <c r="N91" s="224"/>
      <c r="O91" s="225" t="s">
        <v>448</v>
      </c>
      <c r="P91" s="249"/>
      <c r="Q91" s="249"/>
      <c r="R91" s="249"/>
      <c r="S91" s="249"/>
      <c r="T91" s="226"/>
    </row>
    <row r="92" spans="1:20" ht="27" customHeight="1">
      <c r="B92" s="27">
        <v>1</v>
      </c>
      <c r="C92" s="34" t="s">
        <v>545</v>
      </c>
      <c r="D92" s="79"/>
      <c r="E92" s="27" t="s">
        <v>360</v>
      </c>
      <c r="F92" s="27" t="s">
        <v>69</v>
      </c>
      <c r="G92" s="27"/>
      <c r="H92" s="35">
        <v>2120</v>
      </c>
      <c r="I92" s="33" t="s">
        <v>441</v>
      </c>
      <c r="J92" s="33" t="s">
        <v>0</v>
      </c>
      <c r="K92" s="35">
        <v>2120</v>
      </c>
      <c r="L92" s="29">
        <v>93512</v>
      </c>
      <c r="M92" s="29">
        <v>51355.777369863012</v>
      </c>
      <c r="N92" s="29">
        <v>61074.222630136988</v>
      </c>
      <c r="O92" s="50">
        <f t="shared" ref="O92:O95" si="3">SUM(L92:N92)</f>
        <v>205942</v>
      </c>
    </row>
    <row r="93" spans="1:20" ht="27" customHeight="1">
      <c r="B93" s="27">
        <v>2</v>
      </c>
      <c r="C93" s="34" t="s">
        <v>548</v>
      </c>
      <c r="D93" s="79"/>
      <c r="E93" s="27" t="s">
        <v>360</v>
      </c>
      <c r="F93" s="27" t="s">
        <v>74</v>
      </c>
      <c r="G93" s="27"/>
      <c r="H93" s="35">
        <v>3893</v>
      </c>
      <c r="I93" s="33" t="s">
        <v>432</v>
      </c>
      <c r="J93" s="33" t="s">
        <v>0</v>
      </c>
      <c r="K93" s="35">
        <v>3615</v>
      </c>
      <c r="L93" s="29">
        <v>361455800.00000012</v>
      </c>
      <c r="M93" s="29">
        <v>360954943.87902224</v>
      </c>
      <c r="N93" s="29">
        <v>323658748.04919696</v>
      </c>
      <c r="O93" s="50">
        <f t="shared" si="3"/>
        <v>1046069491.9282193</v>
      </c>
    </row>
    <row r="94" spans="1:20" ht="27" customHeight="1">
      <c r="B94" s="27">
        <v>3</v>
      </c>
      <c r="C94" s="34" t="s">
        <v>546</v>
      </c>
      <c r="D94" s="79"/>
      <c r="E94" s="27" t="s">
        <v>360</v>
      </c>
      <c r="F94" s="27" t="s">
        <v>75</v>
      </c>
      <c r="G94" s="27"/>
      <c r="H94" s="35">
        <v>2424.84</v>
      </c>
      <c r="I94" s="33" t="s">
        <v>433</v>
      </c>
      <c r="J94" s="33" t="s">
        <v>0</v>
      </c>
      <c r="K94" s="35">
        <v>2365.84</v>
      </c>
      <c r="L94" s="29">
        <v>189922154</v>
      </c>
      <c r="M94" s="29">
        <v>116827193.15210958</v>
      </c>
      <c r="N94" s="29">
        <v>108478381.84789042</v>
      </c>
      <c r="O94" s="50">
        <f t="shared" si="3"/>
        <v>415227729</v>
      </c>
    </row>
    <row r="95" spans="1:20" ht="25.5" customHeight="1">
      <c r="A95" s="2"/>
      <c r="B95" s="27">
        <v>4</v>
      </c>
      <c r="C95" s="34" t="s">
        <v>547</v>
      </c>
      <c r="D95" s="79"/>
      <c r="E95" s="27" t="s">
        <v>360</v>
      </c>
      <c r="F95" s="27" t="s">
        <v>78</v>
      </c>
      <c r="G95" s="27"/>
      <c r="H95" s="35">
        <v>3997</v>
      </c>
      <c r="I95" s="33" t="s">
        <v>442</v>
      </c>
      <c r="J95" s="33" t="s">
        <v>0</v>
      </c>
      <c r="K95" s="35">
        <v>3847.48</v>
      </c>
      <c r="L95" s="29">
        <v>384747685.59999979</v>
      </c>
      <c r="M95" s="29">
        <v>326780195.9281745</v>
      </c>
      <c r="N95" s="29">
        <v>245448122.91408315</v>
      </c>
      <c r="O95" s="50">
        <f t="shared" si="3"/>
        <v>956976004.4422574</v>
      </c>
      <c r="T95" s="227"/>
    </row>
    <row r="96" spans="1:20" s="1" customFormat="1" ht="12" thickBot="1">
      <c r="C96" s="4"/>
      <c r="H96" s="3"/>
      <c r="I96" s="3"/>
      <c r="J96" s="3"/>
      <c r="K96" s="3"/>
      <c r="L96" s="5"/>
      <c r="M96" s="5"/>
      <c r="N96" s="5"/>
      <c r="O96" s="5"/>
      <c r="P96" s="249"/>
      <c r="Q96" s="249"/>
      <c r="R96" s="249"/>
      <c r="S96" s="249"/>
      <c r="T96" s="226"/>
    </row>
    <row r="97" spans="1:20" s="2" customFormat="1" ht="22.5" customHeight="1" thickBot="1">
      <c r="A97" s="1"/>
      <c r="C97" s="77"/>
      <c r="D97" s="77"/>
      <c r="E97" s="326" t="s">
        <v>360</v>
      </c>
      <c r="F97" s="327"/>
      <c r="G97" s="65" t="s">
        <v>580</v>
      </c>
      <c r="H97" s="339" t="s">
        <v>3</v>
      </c>
      <c r="I97" s="340"/>
      <c r="J97" s="341"/>
      <c r="K97" s="65" t="s">
        <v>580</v>
      </c>
      <c r="L97" s="86">
        <f>SUM(L92:L96)</f>
        <v>936219151.5999999</v>
      </c>
      <c r="M97" s="86">
        <f>SUM(M92:M96)</f>
        <v>804613688.73667622</v>
      </c>
      <c r="N97" s="86">
        <f>SUM(N92:N96)</f>
        <v>677646327.03380072</v>
      </c>
      <c r="O97" s="86">
        <f>SUM(O92:O96)</f>
        <v>2418479167.3704767</v>
      </c>
      <c r="P97" s="251"/>
      <c r="Q97" s="251"/>
      <c r="R97" s="251"/>
      <c r="S97" s="251"/>
      <c r="T97" s="241"/>
    </row>
    <row r="98" spans="1:20" s="1" customFormat="1">
      <c r="C98" s="4"/>
      <c r="H98" s="3"/>
      <c r="I98" s="3"/>
      <c r="J98" s="3"/>
      <c r="K98" s="3"/>
      <c r="L98" s="75"/>
      <c r="M98" s="84">
        <f>SUM(M97:N97)</f>
        <v>1482260015.7704768</v>
      </c>
      <c r="N98" s="75"/>
      <c r="O98" s="75"/>
      <c r="P98" s="249"/>
      <c r="Q98" s="249"/>
      <c r="R98" s="249"/>
      <c r="S98" s="249"/>
      <c r="T98" s="226"/>
    </row>
    <row r="99" spans="1:20" s="1" customFormat="1">
      <c r="C99" s="4"/>
      <c r="H99" s="3"/>
      <c r="I99" s="3"/>
      <c r="J99" s="3"/>
      <c r="K99" s="3"/>
      <c r="L99" s="75"/>
      <c r="M99" s="75"/>
      <c r="N99" s="75"/>
      <c r="O99" s="75"/>
      <c r="P99" s="249"/>
      <c r="Q99" s="249"/>
      <c r="R99" s="249"/>
      <c r="S99" s="249"/>
      <c r="T99" s="226"/>
    </row>
    <row r="100" spans="1:20" s="1" customFormat="1">
      <c r="C100" s="4"/>
      <c r="H100" s="3"/>
      <c r="I100" s="3"/>
      <c r="J100" s="3"/>
      <c r="K100" s="3"/>
      <c r="L100" s="75"/>
      <c r="M100" s="75"/>
      <c r="N100" s="75"/>
      <c r="O100" s="75"/>
      <c r="P100" s="249"/>
      <c r="Q100" s="249"/>
      <c r="R100" s="249"/>
      <c r="S100" s="249"/>
      <c r="T100" s="226"/>
    </row>
    <row r="101" spans="1:20" s="1" customFormat="1" ht="12" thickBot="1">
      <c r="A101" s="2"/>
      <c r="C101" s="4"/>
      <c r="H101" s="3"/>
      <c r="I101" s="3"/>
      <c r="J101" s="3"/>
      <c r="K101" s="3"/>
      <c r="L101" s="75"/>
      <c r="M101" s="75"/>
      <c r="N101" s="75"/>
      <c r="O101" s="75"/>
      <c r="P101" s="250"/>
      <c r="Q101" s="250"/>
      <c r="R101" s="250"/>
      <c r="S101" s="250"/>
      <c r="T101" s="227"/>
    </row>
    <row r="102" spans="1:20" ht="31.5" customHeight="1" thickBot="1">
      <c r="B102" s="164" t="s">
        <v>264</v>
      </c>
      <c r="C102" s="165" t="s">
        <v>265</v>
      </c>
      <c r="D102" s="164" t="s">
        <v>641</v>
      </c>
      <c r="E102" s="165" t="s">
        <v>266</v>
      </c>
      <c r="F102" s="164" t="s">
        <v>267</v>
      </c>
      <c r="G102" s="190" t="s">
        <v>650</v>
      </c>
      <c r="H102" s="166" t="s">
        <v>375</v>
      </c>
      <c r="I102" s="166" t="s">
        <v>269</v>
      </c>
      <c r="J102" s="166" t="s">
        <v>270</v>
      </c>
      <c r="K102" s="166" t="s">
        <v>271</v>
      </c>
      <c r="L102" s="167" t="s">
        <v>272</v>
      </c>
      <c r="M102" s="167" t="s">
        <v>2</v>
      </c>
      <c r="N102" s="167" t="s">
        <v>376</v>
      </c>
      <c r="O102" s="167" t="s">
        <v>377</v>
      </c>
    </row>
    <row r="103" spans="1:20" s="2" customFormat="1" ht="15.75" customHeight="1">
      <c r="A103" s="1"/>
      <c r="B103" s="312" t="s">
        <v>482</v>
      </c>
      <c r="C103" s="313"/>
      <c r="D103" s="313"/>
      <c r="E103" s="313"/>
      <c r="F103" s="313"/>
      <c r="G103" s="314"/>
      <c r="H103" s="46" t="s">
        <v>274</v>
      </c>
      <c r="I103" s="293" t="s">
        <v>482</v>
      </c>
      <c r="J103" s="294"/>
      <c r="K103" s="47" t="s">
        <v>274</v>
      </c>
      <c r="L103" s="223"/>
      <c r="M103" s="224"/>
      <c r="N103" s="224"/>
      <c r="O103" s="225" t="s">
        <v>448</v>
      </c>
      <c r="P103" s="249"/>
      <c r="Q103" s="249"/>
      <c r="R103" s="249"/>
      <c r="S103" s="249"/>
      <c r="T103" s="226"/>
    </row>
    <row r="104" spans="1:20" ht="22.5" customHeight="1">
      <c r="A104" s="2"/>
      <c r="B104" s="323">
        <v>1</v>
      </c>
      <c r="C104" s="358" t="s">
        <v>717</v>
      </c>
      <c r="D104" s="185"/>
      <c r="E104" s="323" t="s">
        <v>320</v>
      </c>
      <c r="F104" s="255" t="s">
        <v>28</v>
      </c>
      <c r="G104" s="27"/>
      <c r="H104" s="355">
        <v>2758</v>
      </c>
      <c r="I104" s="33" t="s">
        <v>419</v>
      </c>
      <c r="J104" s="33" t="s">
        <v>0</v>
      </c>
      <c r="K104" s="35">
        <v>1379</v>
      </c>
      <c r="L104" s="29">
        <v>23228369.849315062</v>
      </c>
      <c r="M104" s="29">
        <v>3257547.4418960405</v>
      </c>
      <c r="N104" s="29">
        <v>3257547.5581039595</v>
      </c>
      <c r="O104" s="50">
        <f t="shared" ref="O104:O116" si="4">SUM(L104:N104)</f>
        <v>29743464.849315062</v>
      </c>
      <c r="T104" s="227"/>
    </row>
    <row r="105" spans="1:20" ht="22.5" customHeight="1">
      <c r="A105" s="2"/>
      <c r="B105" s="324"/>
      <c r="C105" s="359"/>
      <c r="D105" s="186"/>
      <c r="E105" s="324"/>
      <c r="F105" s="27" t="s">
        <v>70</v>
      </c>
      <c r="G105" s="27"/>
      <c r="H105" s="343"/>
      <c r="I105" s="33" t="s">
        <v>420</v>
      </c>
      <c r="J105" s="33" t="s">
        <v>6</v>
      </c>
      <c r="K105" s="35">
        <v>788.7</v>
      </c>
      <c r="L105" s="29">
        <v>54409063</v>
      </c>
      <c r="M105" s="29">
        <v>7636504.2499726024</v>
      </c>
      <c r="N105" s="29">
        <v>7636503.7500273976</v>
      </c>
      <c r="O105" s="50">
        <f t="shared" si="4"/>
        <v>69682071</v>
      </c>
      <c r="T105" s="227"/>
    </row>
    <row r="106" spans="1:20" ht="22.5" customHeight="1">
      <c r="B106" s="325">
        <v>2</v>
      </c>
      <c r="C106" s="357" t="s">
        <v>718</v>
      </c>
      <c r="D106" s="79">
        <v>3701</v>
      </c>
      <c r="E106" s="325" t="s">
        <v>320</v>
      </c>
      <c r="F106" s="27" t="s">
        <v>72</v>
      </c>
      <c r="G106" s="27"/>
      <c r="H106" s="356">
        <v>2172.4</v>
      </c>
      <c r="I106" s="33" t="s">
        <v>421</v>
      </c>
      <c r="J106" s="33" t="s">
        <v>0</v>
      </c>
      <c r="K106" s="35">
        <v>933.57</v>
      </c>
      <c r="L106" s="29">
        <v>64846305.696109563</v>
      </c>
      <c r="M106" s="29">
        <v>9115793.3228493147</v>
      </c>
      <c r="N106" s="29">
        <v>8785722.6771506853</v>
      </c>
      <c r="O106" s="50">
        <f t="shared" si="4"/>
        <v>82747821.696109563</v>
      </c>
    </row>
    <row r="107" spans="1:20" ht="22.5" customHeight="1">
      <c r="B107" s="325"/>
      <c r="C107" s="357"/>
      <c r="D107" s="79">
        <v>3702</v>
      </c>
      <c r="E107" s="325"/>
      <c r="F107" s="27" t="s">
        <v>73</v>
      </c>
      <c r="G107" s="27"/>
      <c r="H107" s="356"/>
      <c r="I107" s="33" t="s">
        <v>354</v>
      </c>
      <c r="J107" s="33" t="s">
        <v>6</v>
      </c>
      <c r="K107" s="35">
        <v>1077.19</v>
      </c>
      <c r="L107" s="29">
        <v>85256192.45315066</v>
      </c>
      <c r="M107" s="29">
        <v>11953430.095955024</v>
      </c>
      <c r="N107" s="29">
        <v>11953429.904044976</v>
      </c>
      <c r="O107" s="50">
        <f t="shared" si="4"/>
        <v>109163052.45315066</v>
      </c>
    </row>
    <row r="108" spans="1:20" ht="22.5" customHeight="1">
      <c r="B108" s="323">
        <v>3</v>
      </c>
      <c r="C108" s="283" t="s">
        <v>550</v>
      </c>
      <c r="D108" s="185"/>
      <c r="E108" s="323" t="s">
        <v>320</v>
      </c>
      <c r="F108" s="27" t="s">
        <v>79</v>
      </c>
      <c r="G108" s="27"/>
      <c r="H108" s="355">
        <v>3273</v>
      </c>
      <c r="I108" s="33" t="s">
        <v>348</v>
      </c>
      <c r="J108" s="33" t="s">
        <v>0</v>
      </c>
      <c r="K108" s="35">
        <v>1598</v>
      </c>
      <c r="L108" s="29">
        <v>127821315.00000001</v>
      </c>
      <c r="M108" s="29">
        <v>76235084.048375353</v>
      </c>
      <c r="N108" s="29">
        <v>67245998.146342471</v>
      </c>
      <c r="O108" s="50">
        <f t="shared" si="4"/>
        <v>271302397.19471782</v>
      </c>
    </row>
    <row r="109" spans="1:20" ht="22.5" customHeight="1">
      <c r="B109" s="324"/>
      <c r="C109" s="284"/>
      <c r="D109" s="186"/>
      <c r="E109" s="324"/>
      <c r="F109" s="27" t="s">
        <v>80</v>
      </c>
      <c r="G109" s="27"/>
      <c r="H109" s="343"/>
      <c r="I109" s="33" t="s">
        <v>294</v>
      </c>
      <c r="J109" s="33" t="s">
        <v>6</v>
      </c>
      <c r="K109" s="35">
        <v>1584</v>
      </c>
      <c r="L109" s="29">
        <v>158468973.29999992</v>
      </c>
      <c r="M109" s="29">
        <v>230197380.94291338</v>
      </c>
      <c r="N109" s="29">
        <v>20082458.066230457</v>
      </c>
      <c r="O109" s="50">
        <f t="shared" si="4"/>
        <v>408748812.30914378</v>
      </c>
    </row>
    <row r="110" spans="1:20" ht="22.5" customHeight="1">
      <c r="B110" s="325">
        <v>4</v>
      </c>
      <c r="C110" s="295" t="s">
        <v>549</v>
      </c>
      <c r="D110" s="79"/>
      <c r="E110" s="325" t="s">
        <v>320</v>
      </c>
      <c r="F110" s="27" t="s">
        <v>414</v>
      </c>
      <c r="G110" s="27"/>
      <c r="H110" s="356">
        <v>3700.68</v>
      </c>
      <c r="I110" s="33" t="s">
        <v>423</v>
      </c>
      <c r="J110" s="33" t="s">
        <v>0</v>
      </c>
      <c r="K110" s="35">
        <v>1765.961</v>
      </c>
      <c r="L110" s="277">
        <v>0</v>
      </c>
      <c r="M110" s="29">
        <v>0</v>
      </c>
      <c r="N110" s="29">
        <v>0</v>
      </c>
      <c r="O110" s="50">
        <f t="shared" si="4"/>
        <v>0</v>
      </c>
    </row>
    <row r="111" spans="1:20" ht="22.5" customHeight="1">
      <c r="A111" s="2"/>
      <c r="B111" s="325"/>
      <c r="C111" s="295"/>
      <c r="D111" s="79"/>
      <c r="E111" s="325"/>
      <c r="F111" s="27" t="s">
        <v>415</v>
      </c>
      <c r="G111" s="27"/>
      <c r="H111" s="356"/>
      <c r="I111" s="33" t="s">
        <v>57</v>
      </c>
      <c r="J111" s="33" t="s">
        <v>6</v>
      </c>
      <c r="K111" s="35">
        <v>590.5</v>
      </c>
      <c r="L111" s="29">
        <v>0</v>
      </c>
      <c r="M111" s="29">
        <v>0</v>
      </c>
      <c r="N111" s="29">
        <v>0</v>
      </c>
      <c r="O111" s="50">
        <f t="shared" si="4"/>
        <v>0</v>
      </c>
      <c r="T111" s="227"/>
    </row>
    <row r="112" spans="1:20" ht="22.5" customHeight="1">
      <c r="B112" s="325"/>
      <c r="C112" s="295"/>
      <c r="D112" s="79"/>
      <c r="E112" s="325"/>
      <c r="F112" s="27" t="s">
        <v>416</v>
      </c>
      <c r="G112" s="27"/>
      <c r="H112" s="356"/>
      <c r="I112" s="33" t="s">
        <v>29</v>
      </c>
      <c r="J112" s="33" t="s">
        <v>105</v>
      </c>
      <c r="K112" s="35">
        <v>1300</v>
      </c>
      <c r="L112" s="29">
        <v>0</v>
      </c>
      <c r="M112" s="29">
        <v>0</v>
      </c>
      <c r="N112" s="29">
        <v>0</v>
      </c>
      <c r="O112" s="50">
        <f t="shared" si="4"/>
        <v>0</v>
      </c>
    </row>
    <row r="113" spans="1:20" ht="22.5" customHeight="1">
      <c r="B113" s="325"/>
      <c r="C113" s="295"/>
      <c r="D113" s="79"/>
      <c r="E113" s="325"/>
      <c r="F113" s="27" t="s">
        <v>417</v>
      </c>
      <c r="G113" s="27"/>
      <c r="H113" s="356"/>
      <c r="I113" s="33" t="s">
        <v>424</v>
      </c>
      <c r="J113" s="33" t="s">
        <v>106</v>
      </c>
      <c r="K113" s="35">
        <v>44.22</v>
      </c>
      <c r="L113" s="29">
        <v>0</v>
      </c>
      <c r="M113" s="29">
        <v>-1.6569484706228117E-2</v>
      </c>
      <c r="N113" s="29">
        <v>1.6569484706228117E-2</v>
      </c>
      <c r="O113" s="50">
        <f t="shared" si="4"/>
        <v>0</v>
      </c>
    </row>
    <row r="114" spans="1:20" ht="26.25" customHeight="1">
      <c r="B114" s="52">
        <v>5</v>
      </c>
      <c r="C114" s="216" t="s">
        <v>551</v>
      </c>
      <c r="D114" s="79"/>
      <c r="E114" s="27" t="s">
        <v>320</v>
      </c>
      <c r="F114" s="27" t="s">
        <v>88</v>
      </c>
      <c r="G114" s="27"/>
      <c r="H114" s="28">
        <v>5422.24</v>
      </c>
      <c r="I114" s="30" t="s">
        <v>455</v>
      </c>
      <c r="J114" s="27" t="s">
        <v>0</v>
      </c>
      <c r="K114" s="35">
        <v>5422.24</v>
      </c>
      <c r="L114" s="29">
        <v>0</v>
      </c>
      <c r="M114" s="29">
        <v>0</v>
      </c>
      <c r="N114" s="29">
        <v>0</v>
      </c>
      <c r="O114" s="50">
        <f t="shared" si="4"/>
        <v>0</v>
      </c>
    </row>
    <row r="115" spans="1:20" ht="26.25" customHeight="1">
      <c r="B115" s="328">
        <v>6</v>
      </c>
      <c r="C115" s="295" t="s">
        <v>669</v>
      </c>
      <c r="D115" s="233"/>
      <c r="E115" s="27" t="s">
        <v>320</v>
      </c>
      <c r="F115" s="27" t="s">
        <v>655</v>
      </c>
      <c r="G115" s="27"/>
      <c r="H115" s="337">
        <v>3631.37</v>
      </c>
      <c r="I115" s="30" t="s">
        <v>705</v>
      </c>
      <c r="J115" s="27" t="s">
        <v>0</v>
      </c>
      <c r="K115" s="35">
        <v>540</v>
      </c>
      <c r="L115" s="29">
        <v>0</v>
      </c>
      <c r="M115" s="29">
        <v>0</v>
      </c>
      <c r="N115" s="29">
        <v>0</v>
      </c>
      <c r="O115" s="50">
        <f t="shared" si="4"/>
        <v>0</v>
      </c>
    </row>
    <row r="116" spans="1:20" ht="26.25" customHeight="1">
      <c r="B116" s="329"/>
      <c r="C116" s="295"/>
      <c r="D116" s="233"/>
      <c r="E116" s="27" t="s">
        <v>320</v>
      </c>
      <c r="F116" s="27" t="s">
        <v>701</v>
      </c>
      <c r="G116" s="27"/>
      <c r="H116" s="338"/>
      <c r="I116" s="30" t="s">
        <v>706</v>
      </c>
      <c r="J116" s="27" t="s">
        <v>6</v>
      </c>
      <c r="K116" s="35">
        <v>3091.37</v>
      </c>
      <c r="L116" s="29">
        <v>0</v>
      </c>
      <c r="M116" s="29">
        <v>0</v>
      </c>
      <c r="N116" s="29">
        <v>0</v>
      </c>
      <c r="O116" s="50">
        <f t="shared" si="4"/>
        <v>0</v>
      </c>
    </row>
    <row r="117" spans="1:20" s="1" customFormat="1" ht="12" thickBot="1">
      <c r="C117" s="4"/>
      <c r="H117" s="3"/>
      <c r="I117" s="3"/>
      <c r="J117" s="3"/>
      <c r="K117" s="3"/>
      <c r="L117" s="5"/>
      <c r="M117" s="5"/>
      <c r="N117" s="5"/>
      <c r="O117" s="5"/>
      <c r="P117" s="249"/>
      <c r="Q117" s="249"/>
      <c r="R117" s="249"/>
      <c r="S117" s="249"/>
      <c r="T117" s="226"/>
    </row>
    <row r="118" spans="1:20" s="2" customFormat="1" ht="22.5" customHeight="1" thickBot="1">
      <c r="A118" s="1"/>
      <c r="C118" s="77"/>
      <c r="D118" s="77"/>
      <c r="E118" s="326" t="s">
        <v>320</v>
      </c>
      <c r="F118" s="327"/>
      <c r="G118" s="65" t="s">
        <v>580</v>
      </c>
      <c r="H118" s="339" t="s">
        <v>3</v>
      </c>
      <c r="I118" s="340"/>
      <c r="J118" s="341"/>
      <c r="K118" s="65" t="s">
        <v>580</v>
      </c>
      <c r="L118" s="86">
        <f>SUM(L104:L117)</f>
        <v>514030219.29857528</v>
      </c>
      <c r="M118" s="86">
        <f>SUM(M104:M117)</f>
        <v>338395740.08539224</v>
      </c>
      <c r="N118" s="86">
        <f>SUM(N104:N117)</f>
        <v>118961660.11846943</v>
      </c>
      <c r="O118" s="86">
        <f>SUM(O104:O117)</f>
        <v>971387619.50243688</v>
      </c>
      <c r="P118" s="251"/>
      <c r="Q118" s="251"/>
      <c r="R118" s="251"/>
      <c r="S118" s="251"/>
      <c r="T118" s="241"/>
    </row>
    <row r="119" spans="1:20" s="1" customFormat="1">
      <c r="C119" s="4"/>
      <c r="H119" s="3"/>
      <c r="I119" s="3"/>
      <c r="J119" s="3"/>
      <c r="K119" s="3"/>
      <c r="L119" s="75"/>
      <c r="M119" s="84">
        <f>SUM(M118:N118)</f>
        <v>457357400.20386165</v>
      </c>
      <c r="N119" s="75"/>
      <c r="O119" s="75"/>
      <c r="P119" s="249"/>
      <c r="Q119" s="249"/>
      <c r="R119" s="249"/>
      <c r="S119" s="249"/>
      <c r="T119" s="226"/>
    </row>
    <row r="120" spans="1:20" s="1" customFormat="1">
      <c r="C120" s="4"/>
      <c r="H120" s="3"/>
      <c r="I120" s="3"/>
      <c r="J120" s="3"/>
      <c r="K120" s="3"/>
      <c r="L120" s="75"/>
      <c r="M120" s="75"/>
      <c r="N120" s="75"/>
      <c r="O120" s="75"/>
      <c r="P120" s="249"/>
      <c r="Q120" s="249"/>
      <c r="R120" s="249"/>
      <c r="S120" s="249"/>
      <c r="T120" s="226"/>
    </row>
    <row r="121" spans="1:20" s="1" customFormat="1">
      <c r="C121" s="4"/>
      <c r="H121" s="3"/>
      <c r="I121" s="3"/>
      <c r="J121" s="3"/>
      <c r="K121" s="3"/>
      <c r="L121" s="75"/>
      <c r="M121" s="75"/>
      <c r="N121" s="75"/>
      <c r="O121" s="75"/>
      <c r="P121" s="249"/>
      <c r="Q121" s="249"/>
      <c r="R121" s="249"/>
      <c r="S121" s="249"/>
      <c r="T121" s="226"/>
    </row>
    <row r="122" spans="1:20" s="1" customFormat="1" ht="12" thickBot="1">
      <c r="C122" s="4"/>
      <c r="H122" s="3"/>
      <c r="I122" s="3"/>
      <c r="J122" s="3"/>
      <c r="K122" s="3"/>
      <c r="L122" s="75"/>
      <c r="M122" s="75"/>
      <c r="N122" s="75"/>
      <c r="O122" s="75"/>
      <c r="P122" s="249"/>
      <c r="Q122" s="249"/>
      <c r="R122" s="249"/>
      <c r="S122" s="249"/>
      <c r="T122" s="226"/>
    </row>
    <row r="123" spans="1:20" ht="31.5" customHeight="1" thickBot="1">
      <c r="B123" s="164" t="s">
        <v>264</v>
      </c>
      <c r="C123" s="165" t="s">
        <v>265</v>
      </c>
      <c r="D123" s="164" t="s">
        <v>641</v>
      </c>
      <c r="E123" s="165" t="s">
        <v>266</v>
      </c>
      <c r="F123" s="164" t="s">
        <v>267</v>
      </c>
      <c r="G123" s="190" t="s">
        <v>650</v>
      </c>
      <c r="H123" s="166" t="s">
        <v>375</v>
      </c>
      <c r="I123" s="166" t="s">
        <v>269</v>
      </c>
      <c r="J123" s="166" t="s">
        <v>270</v>
      </c>
      <c r="K123" s="166" t="s">
        <v>271</v>
      </c>
      <c r="L123" s="167" t="s">
        <v>272</v>
      </c>
      <c r="M123" s="167" t="s">
        <v>2</v>
      </c>
      <c r="N123" s="167" t="s">
        <v>376</v>
      </c>
      <c r="O123" s="167" t="s">
        <v>377</v>
      </c>
    </row>
    <row r="124" spans="1:20" s="2" customFormat="1" ht="15.75" customHeight="1">
      <c r="A124" s="1"/>
      <c r="B124" s="312" t="s">
        <v>482</v>
      </c>
      <c r="C124" s="313"/>
      <c r="D124" s="313"/>
      <c r="E124" s="313"/>
      <c r="F124" s="313"/>
      <c r="G124" s="314"/>
      <c r="H124" s="46" t="s">
        <v>274</v>
      </c>
      <c r="I124" s="293" t="s">
        <v>482</v>
      </c>
      <c r="J124" s="294"/>
      <c r="K124" s="47" t="s">
        <v>274</v>
      </c>
      <c r="L124" s="223"/>
      <c r="M124" s="224"/>
      <c r="N124" s="224"/>
      <c r="O124" s="225" t="s">
        <v>448</v>
      </c>
      <c r="P124" s="249"/>
      <c r="Q124" s="249"/>
      <c r="R124" s="249"/>
      <c r="S124" s="249"/>
      <c r="T124" s="226"/>
    </row>
    <row r="125" spans="1:20" ht="22.5" customHeight="1">
      <c r="B125" s="325">
        <v>1</v>
      </c>
      <c r="C125" s="295" t="s">
        <v>552</v>
      </c>
      <c r="D125" s="187"/>
      <c r="E125" s="325" t="s">
        <v>359</v>
      </c>
      <c r="F125" s="27" t="s">
        <v>82</v>
      </c>
      <c r="G125" s="27"/>
      <c r="H125" s="342">
        <v>2904</v>
      </c>
      <c r="I125" s="33" t="s">
        <v>83</v>
      </c>
      <c r="J125" s="33" t="s">
        <v>0</v>
      </c>
      <c r="K125" s="35">
        <v>1452</v>
      </c>
      <c r="L125" s="29">
        <v>145200000</v>
      </c>
      <c r="M125" s="29">
        <v>158329370.46283954</v>
      </c>
      <c r="N125" s="29">
        <v>67773552.331680998</v>
      </c>
      <c r="O125" s="50">
        <f t="shared" ref="O125:O126" si="5">SUM(L125:N125)</f>
        <v>371302922.79452056</v>
      </c>
    </row>
    <row r="126" spans="1:20" ht="22.5" customHeight="1">
      <c r="B126" s="325"/>
      <c r="C126" s="295"/>
      <c r="D126" s="186"/>
      <c r="E126" s="325"/>
      <c r="F126" s="27" t="s">
        <v>84</v>
      </c>
      <c r="G126" s="27"/>
      <c r="H126" s="343"/>
      <c r="I126" s="33" t="s">
        <v>425</v>
      </c>
      <c r="J126" s="33" t="s">
        <v>6</v>
      </c>
      <c r="K126" s="35">
        <v>1452</v>
      </c>
      <c r="L126" s="29">
        <v>145200000</v>
      </c>
      <c r="M126" s="29">
        <v>173211566.71041095</v>
      </c>
      <c r="N126" s="29">
        <v>83463515.289589047</v>
      </c>
      <c r="O126" s="50">
        <f t="shared" si="5"/>
        <v>401875082</v>
      </c>
    </row>
    <row r="127" spans="1:20" s="1" customFormat="1" ht="12" thickBot="1">
      <c r="C127" s="4"/>
      <c r="H127" s="3"/>
      <c r="I127" s="3"/>
      <c r="J127" s="3"/>
      <c r="K127" s="3"/>
      <c r="L127" s="5"/>
      <c r="M127" s="5"/>
      <c r="N127" s="5"/>
      <c r="O127" s="5"/>
      <c r="P127" s="249"/>
      <c r="Q127" s="249"/>
      <c r="R127" s="249"/>
      <c r="S127" s="249"/>
      <c r="T127" s="226"/>
    </row>
    <row r="128" spans="1:20" s="2" customFormat="1" ht="22.5" customHeight="1" thickBot="1">
      <c r="A128" s="1"/>
      <c r="C128" s="77"/>
      <c r="D128" s="77"/>
      <c r="E128" s="326" t="s">
        <v>359</v>
      </c>
      <c r="F128" s="327"/>
      <c r="G128" s="65" t="s">
        <v>580</v>
      </c>
      <c r="H128" s="339" t="s">
        <v>3</v>
      </c>
      <c r="I128" s="340"/>
      <c r="J128" s="341"/>
      <c r="K128" s="65" t="s">
        <v>580</v>
      </c>
      <c r="L128" s="86">
        <f>SUM(L125:L127)</f>
        <v>290400000</v>
      </c>
      <c r="M128" s="86">
        <f>SUM(M125:M127)</f>
        <v>331540937.1732505</v>
      </c>
      <c r="N128" s="86">
        <f>SUM(N125:N127)</f>
        <v>151237067.62127006</v>
      </c>
      <c r="O128" s="86">
        <f>SUM(O125:O127)</f>
        <v>773178004.79452062</v>
      </c>
      <c r="P128" s="251"/>
      <c r="Q128" s="251"/>
      <c r="R128" s="251"/>
      <c r="S128" s="251"/>
      <c r="T128" s="241"/>
    </row>
    <row r="129" spans="1:20" s="1" customFormat="1">
      <c r="C129" s="4"/>
      <c r="H129" s="3"/>
      <c r="L129" s="75"/>
      <c r="M129" s="84">
        <f>SUM(M128:N128)</f>
        <v>482778004.79452056</v>
      </c>
      <c r="N129" s="75"/>
      <c r="O129" s="75"/>
      <c r="P129" s="249"/>
      <c r="Q129" s="249"/>
      <c r="R129" s="249"/>
      <c r="S129" s="249"/>
      <c r="T129" s="226"/>
    </row>
    <row r="130" spans="1:20" s="1" customFormat="1">
      <c r="C130" s="4"/>
      <c r="H130" s="3"/>
      <c r="L130" s="75"/>
      <c r="M130" s="84"/>
      <c r="N130" s="75"/>
      <c r="O130" s="75"/>
      <c r="P130" s="249"/>
      <c r="Q130" s="249"/>
      <c r="R130" s="249"/>
      <c r="S130" s="249"/>
      <c r="T130" s="226"/>
    </row>
    <row r="131" spans="1:20" s="1" customFormat="1">
      <c r="C131" s="4"/>
      <c r="H131" s="3"/>
      <c r="L131" s="75"/>
      <c r="M131" s="84"/>
      <c r="N131" s="75"/>
      <c r="O131" s="75"/>
      <c r="P131" s="249"/>
      <c r="Q131" s="249"/>
      <c r="R131" s="249"/>
      <c r="S131" s="249"/>
      <c r="T131" s="226"/>
    </row>
    <row r="132" spans="1:20" s="1" customFormat="1" ht="12" thickBot="1">
      <c r="C132" s="4"/>
      <c r="H132" s="3"/>
      <c r="L132" s="75"/>
      <c r="M132" s="75"/>
      <c r="N132" s="75"/>
      <c r="O132" s="75"/>
      <c r="P132" s="249"/>
      <c r="Q132" s="249"/>
      <c r="R132" s="249"/>
      <c r="S132" s="249"/>
      <c r="T132" s="226"/>
    </row>
    <row r="133" spans="1:20" s="2" customFormat="1" ht="22.5" customHeight="1" thickBot="1">
      <c r="A133" s="1"/>
      <c r="C133" s="347" t="s">
        <v>642</v>
      </c>
      <c r="D133" s="348"/>
      <c r="E133" s="349"/>
      <c r="F133" s="350"/>
      <c r="G133" s="1"/>
      <c r="H133" s="326" t="s">
        <v>409</v>
      </c>
      <c r="I133" s="336"/>
      <c r="J133" s="327"/>
      <c r="K133" s="65" t="s">
        <v>580</v>
      </c>
      <c r="L133" s="86">
        <f>SUM(L8+L36+L74+L85+L97+L118+L128)</f>
        <v>4898269235.573782</v>
      </c>
      <c r="M133" s="86">
        <f>SUM(M8+M36+M74+M85+M97+M118+M128)</f>
        <v>3464548693.2481256</v>
      </c>
      <c r="N133" s="86">
        <f>SUM(N8+N36+N74+N85+N97+N118+N128)</f>
        <v>1809897542.3006282</v>
      </c>
      <c r="O133" s="86">
        <f>SUM(L133+M134)</f>
        <v>10172715471.122536</v>
      </c>
      <c r="P133" s="249"/>
      <c r="Q133" s="249"/>
      <c r="R133" s="249"/>
      <c r="S133" s="249"/>
      <c r="T133" s="226"/>
    </row>
    <row r="134" spans="1:20" ht="22.5" customHeight="1" thickBot="1">
      <c r="C134" s="351"/>
      <c r="D134" s="352"/>
      <c r="E134" s="353"/>
      <c r="F134" s="354"/>
      <c r="G134" s="1"/>
      <c r="H134" s="326" t="s">
        <v>447</v>
      </c>
      <c r="I134" s="336"/>
      <c r="J134" s="327"/>
      <c r="K134" s="297" t="s">
        <v>580</v>
      </c>
      <c r="L134" s="298"/>
      <c r="M134" s="88">
        <f>SUM(M133+N133)</f>
        <v>5274446235.5487537</v>
      </c>
      <c r="N134" s="89"/>
      <c r="O134" s="87" t="s">
        <v>482</v>
      </c>
    </row>
    <row r="135" spans="1:20" ht="14.25" customHeight="1"/>
    <row r="136" spans="1:20"/>
    <row r="137" spans="1:20"/>
    <row r="138" spans="1:20" hidden="1">
      <c r="I138" s="11" t="s">
        <v>461</v>
      </c>
    </row>
    <row r="139" spans="1:20">
      <c r="K139" s="272"/>
      <c r="L139" s="273"/>
      <c r="M139" s="273"/>
      <c r="N139" s="273"/>
      <c r="O139" s="273"/>
    </row>
    <row r="140" spans="1:20">
      <c r="K140" s="272"/>
      <c r="L140" s="273"/>
      <c r="M140" s="273"/>
      <c r="N140" s="273"/>
      <c r="O140" s="273"/>
    </row>
    <row r="141" spans="1:20">
      <c r="K141" s="272"/>
      <c r="L141" s="273"/>
      <c r="M141" s="273"/>
      <c r="N141" s="273"/>
      <c r="O141" s="273"/>
    </row>
    <row r="142" spans="1:20">
      <c r="K142" s="272"/>
      <c r="L142" s="273"/>
      <c r="M142" s="273"/>
      <c r="N142" s="273"/>
      <c r="O142" s="273"/>
    </row>
    <row r="143" spans="1:20" hidden="1">
      <c r="K143" s="272"/>
      <c r="L143" s="273"/>
      <c r="M143" s="273"/>
      <c r="N143" s="273"/>
      <c r="O143" s="273"/>
    </row>
    <row r="144" spans="1:20">
      <c r="K144" s="272"/>
      <c r="L144" s="273"/>
      <c r="M144" s="273"/>
      <c r="N144" s="273"/>
      <c r="O144" s="273"/>
    </row>
    <row r="145" spans="11:15" hidden="1">
      <c r="K145" s="272"/>
      <c r="L145" s="273"/>
      <c r="M145" s="273"/>
      <c r="N145" s="273"/>
      <c r="O145" s="273"/>
    </row>
    <row r="146" spans="11:15" hidden="1">
      <c r="K146" s="272"/>
      <c r="L146" s="273"/>
      <c r="M146" s="273"/>
      <c r="N146" s="273"/>
      <c r="O146" s="273"/>
    </row>
    <row r="147" spans="11:15" hidden="1">
      <c r="K147" s="272"/>
      <c r="L147" s="273"/>
      <c r="M147" s="273"/>
      <c r="N147" s="273"/>
      <c r="O147" s="273"/>
    </row>
    <row r="148" spans="11:15" hidden="1">
      <c r="K148" s="272"/>
      <c r="L148" s="273"/>
      <c r="M148" s="273"/>
      <c r="N148" s="273"/>
      <c r="O148" s="273"/>
    </row>
    <row r="149" spans="11:15" hidden="1">
      <c r="K149" s="272"/>
      <c r="L149" s="273"/>
      <c r="M149" s="273"/>
      <c r="N149" s="273"/>
      <c r="O149" s="273"/>
    </row>
    <row r="150" spans="11:15" hidden="1">
      <c r="K150" s="272"/>
      <c r="L150" s="273"/>
      <c r="M150" s="273"/>
      <c r="N150" s="273"/>
      <c r="O150" s="273"/>
    </row>
    <row r="151" spans="11:15"/>
    <row r="152" spans="11:15"/>
  </sheetData>
  <sortState ref="B38:AC67">
    <sortCondition ref="C37"/>
  </sortState>
  <mergeCells count="109">
    <mergeCell ref="H58:H59"/>
    <mergeCell ref="H110:H113"/>
    <mergeCell ref="B124:G124"/>
    <mergeCell ref="C106:C107"/>
    <mergeCell ref="B106:B107"/>
    <mergeCell ref="C108:C109"/>
    <mergeCell ref="B108:B109"/>
    <mergeCell ref="E108:E109"/>
    <mergeCell ref="H108:H109"/>
    <mergeCell ref="C104:C105"/>
    <mergeCell ref="B104:B105"/>
    <mergeCell ref="E104:E105"/>
    <mergeCell ref="H104:H105"/>
    <mergeCell ref="H106:H107"/>
    <mergeCell ref="E106:E107"/>
    <mergeCell ref="E118:F118"/>
    <mergeCell ref="H115:H116"/>
    <mergeCell ref="C115:C116"/>
    <mergeCell ref="B58:B59"/>
    <mergeCell ref="E58:E59"/>
    <mergeCell ref="E74:F74"/>
    <mergeCell ref="E63:E64"/>
    <mergeCell ref="I5:J5"/>
    <mergeCell ref="E8:F8"/>
    <mergeCell ref="H8:J8"/>
    <mergeCell ref="I14:J14"/>
    <mergeCell ref="B23:B24"/>
    <mergeCell ref="E23:E24"/>
    <mergeCell ref="H23:H24"/>
    <mergeCell ref="B5:G5"/>
    <mergeCell ref="B14:G14"/>
    <mergeCell ref="C23:C24"/>
    <mergeCell ref="B20:B21"/>
    <mergeCell ref="C20:C21"/>
    <mergeCell ref="E20:E21"/>
    <mergeCell ref="H20:H21"/>
    <mergeCell ref="K134:L134"/>
    <mergeCell ref="C133:F134"/>
    <mergeCell ref="C125:C126"/>
    <mergeCell ref="I124:J124"/>
    <mergeCell ref="H45:H46"/>
    <mergeCell ref="C43:C44"/>
    <mergeCell ref="B43:B44"/>
    <mergeCell ref="E43:E44"/>
    <mergeCell ref="H68:H69"/>
    <mergeCell ref="H43:H44"/>
    <mergeCell ref="C66:C67"/>
    <mergeCell ref="B45:B46"/>
    <mergeCell ref="H97:J97"/>
    <mergeCell ref="I91:J91"/>
    <mergeCell ref="C58:C59"/>
    <mergeCell ref="C81:C83"/>
    <mergeCell ref="H134:J134"/>
    <mergeCell ref="I103:J103"/>
    <mergeCell ref="C70:C71"/>
    <mergeCell ref="H70:H71"/>
    <mergeCell ref="E81:E83"/>
    <mergeCell ref="E128:F128"/>
    <mergeCell ref="H118:J118"/>
    <mergeCell ref="H128:J128"/>
    <mergeCell ref="H36:J36"/>
    <mergeCell ref="H49:H50"/>
    <mergeCell ref="H33:H34"/>
    <mergeCell ref="I42:J42"/>
    <mergeCell ref="C33:C34"/>
    <mergeCell ref="B33:B34"/>
    <mergeCell ref="C45:C46"/>
    <mergeCell ref="B49:B50"/>
    <mergeCell ref="E49:E50"/>
    <mergeCell ref="C49:C50"/>
    <mergeCell ref="B42:G42"/>
    <mergeCell ref="E36:F36"/>
    <mergeCell ref="H133:J133"/>
    <mergeCell ref="H66:H67"/>
    <mergeCell ref="H60:H61"/>
    <mergeCell ref="I80:J80"/>
    <mergeCell ref="E70:E71"/>
    <mergeCell ref="B103:G103"/>
    <mergeCell ref="C68:C69"/>
    <mergeCell ref="B68:B69"/>
    <mergeCell ref="E68:E69"/>
    <mergeCell ref="B63:B64"/>
    <mergeCell ref="H74:J74"/>
    <mergeCell ref="H125:H126"/>
    <mergeCell ref="B60:B61"/>
    <mergeCell ref="B66:B67"/>
    <mergeCell ref="H85:J85"/>
    <mergeCell ref="E66:E67"/>
    <mergeCell ref="B80:G80"/>
    <mergeCell ref="B81:B83"/>
    <mergeCell ref="E60:E61"/>
    <mergeCell ref="H81:H83"/>
    <mergeCell ref="B125:B126"/>
    <mergeCell ref="E125:E126"/>
    <mergeCell ref="C29:C32"/>
    <mergeCell ref="B91:G91"/>
    <mergeCell ref="B70:B71"/>
    <mergeCell ref="C60:C61"/>
    <mergeCell ref="C63:C64"/>
    <mergeCell ref="E110:E113"/>
    <mergeCell ref="E85:F85"/>
    <mergeCell ref="E97:F97"/>
    <mergeCell ref="B115:B116"/>
    <mergeCell ref="C110:C113"/>
    <mergeCell ref="B110:B113"/>
    <mergeCell ref="B29:B32"/>
    <mergeCell ref="E29:E32"/>
    <mergeCell ref="D29:D32"/>
    <mergeCell ref="E33:E34"/>
  </mergeCells>
  <pageMargins left="0.7" right="0.7" top="0.75" bottom="0.75" header="0.3" footer="0.3"/>
  <pageSetup scale="69" orientation="landscape" r:id="rId1"/>
  <rowBreaks count="1" manualBreakCount="1">
    <brk id="1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9">
    <tabColor theme="9" tint="0.59999389629810485"/>
  </sheetPr>
  <dimension ref="A1:WWF138"/>
  <sheetViews>
    <sheetView showGridLines="0" workbookViewId="0">
      <pane ySplit="5" topLeftCell="A6" activePane="bottomLeft" state="frozen"/>
      <selection pane="bottomLeft" activeCell="C27" sqref="C27:C28"/>
    </sheetView>
  </sheetViews>
  <sheetFormatPr defaultColWidth="0" defaultRowHeight="11.25" zeroHeight="1"/>
  <cols>
    <col min="1" max="1" width="3" style="81" customWidth="1"/>
    <col min="2" max="2" width="4.28515625" style="11" customWidth="1"/>
    <col min="3" max="3" width="50.5703125" style="14" customWidth="1"/>
    <col min="4" max="4" width="6.7109375" style="11" customWidth="1"/>
    <col min="5" max="5" width="10.28515625" style="11" bestFit="1" customWidth="1"/>
    <col min="6" max="7" width="6.7109375" style="11" customWidth="1"/>
    <col min="8" max="8" width="12" style="15" customWidth="1"/>
    <col min="9" max="9" width="11" style="11" customWidth="1"/>
    <col min="10" max="10" width="7.42578125" style="11" customWidth="1"/>
    <col min="11" max="11" width="9.7109375" style="11" customWidth="1"/>
    <col min="12" max="12" width="15" style="17" bestFit="1" customWidth="1"/>
    <col min="13" max="13" width="14.85546875" style="17" bestFit="1" customWidth="1"/>
    <col min="14" max="14" width="13.28515625" style="17" bestFit="1" customWidth="1"/>
    <col min="15" max="15" width="15" style="17" bestFit="1" customWidth="1"/>
    <col min="16" max="16" width="6.5703125" style="249" customWidth="1"/>
    <col min="17" max="17" width="4.7109375" style="226" hidden="1" customWidth="1"/>
    <col min="18" max="260" width="9.140625" style="11" hidden="1"/>
    <col min="261" max="261" width="4.28515625" style="11" hidden="1"/>
    <col min="262" max="262" width="34.7109375" style="11" hidden="1"/>
    <col min="263" max="263" width="13.140625" style="11" hidden="1"/>
    <col min="264" max="264" width="6.7109375" style="11" hidden="1"/>
    <col min="265" max="265" width="10" style="11" hidden="1"/>
    <col min="266" max="266" width="11" style="11" hidden="1"/>
    <col min="267" max="267" width="4.5703125" style="11" hidden="1"/>
    <col min="268" max="268" width="9.7109375" style="11" hidden="1"/>
    <col min="269" max="269" width="13" style="11" hidden="1"/>
    <col min="270" max="270" width="12" style="11" hidden="1"/>
    <col min="271" max="271" width="11.7109375" style="11" hidden="1"/>
    <col min="272" max="272" width="13.140625" style="11" hidden="1"/>
    <col min="273" max="516" width="9.140625" style="11" hidden="1"/>
    <col min="517" max="517" width="4.28515625" style="11" hidden="1"/>
    <col min="518" max="518" width="34.7109375" style="11" hidden="1"/>
    <col min="519" max="519" width="13.140625" style="11" hidden="1"/>
    <col min="520" max="520" width="6.7109375" style="11" hidden="1"/>
    <col min="521" max="521" width="10" style="11" hidden="1"/>
    <col min="522" max="522" width="11" style="11" hidden="1"/>
    <col min="523" max="523" width="4.5703125" style="11" hidden="1"/>
    <col min="524" max="524" width="9.7109375" style="11" hidden="1"/>
    <col min="525" max="525" width="13" style="11" hidden="1"/>
    <col min="526" max="526" width="12" style="11" hidden="1"/>
    <col min="527" max="527" width="11.7109375" style="11" hidden="1"/>
    <col min="528" max="528" width="13.140625" style="11" hidden="1"/>
    <col min="529" max="772" width="9.140625" style="11" hidden="1"/>
    <col min="773" max="773" width="4.28515625" style="11" hidden="1"/>
    <col min="774" max="774" width="34.7109375" style="11" hidden="1"/>
    <col min="775" max="775" width="13.140625" style="11" hidden="1"/>
    <col min="776" max="776" width="6.7109375" style="11" hidden="1"/>
    <col min="777" max="777" width="10" style="11" hidden="1"/>
    <col min="778" max="778" width="11" style="11" hidden="1"/>
    <col min="779" max="779" width="4.5703125" style="11" hidden="1"/>
    <col min="780" max="780" width="9.7109375" style="11" hidden="1"/>
    <col min="781" max="781" width="13" style="11" hidden="1"/>
    <col min="782" max="782" width="12" style="11" hidden="1"/>
    <col min="783" max="783" width="11.7109375" style="11" hidden="1"/>
    <col min="784" max="784" width="13.140625" style="11" hidden="1"/>
    <col min="785" max="1028" width="9.140625" style="11" hidden="1"/>
    <col min="1029" max="1029" width="4.28515625" style="11" hidden="1"/>
    <col min="1030" max="1030" width="34.7109375" style="11" hidden="1"/>
    <col min="1031" max="1031" width="13.140625" style="11" hidden="1"/>
    <col min="1032" max="1032" width="6.7109375" style="11" hidden="1"/>
    <col min="1033" max="1033" width="10" style="11" hidden="1"/>
    <col min="1034" max="1034" width="11" style="11" hidden="1"/>
    <col min="1035" max="1035" width="4.5703125" style="11" hidden="1"/>
    <col min="1036" max="1036" width="9.7109375" style="11" hidden="1"/>
    <col min="1037" max="1037" width="13" style="11" hidden="1"/>
    <col min="1038" max="1038" width="12" style="11" hidden="1"/>
    <col min="1039" max="1039" width="11.7109375" style="11" hidden="1"/>
    <col min="1040" max="1040" width="13.140625" style="11" hidden="1"/>
    <col min="1041" max="1284" width="9.140625" style="11" hidden="1"/>
    <col min="1285" max="1285" width="4.28515625" style="11" hidden="1"/>
    <col min="1286" max="1286" width="34.7109375" style="11" hidden="1"/>
    <col min="1287" max="1287" width="13.140625" style="11" hidden="1"/>
    <col min="1288" max="1288" width="6.7109375" style="11" hidden="1"/>
    <col min="1289" max="1289" width="10" style="11" hidden="1"/>
    <col min="1290" max="1290" width="11" style="11" hidden="1"/>
    <col min="1291" max="1291" width="4.5703125" style="11" hidden="1"/>
    <col min="1292" max="1292" width="9.7109375" style="11" hidden="1"/>
    <col min="1293" max="1293" width="13" style="11" hidden="1"/>
    <col min="1294" max="1294" width="12" style="11" hidden="1"/>
    <col min="1295" max="1295" width="11.7109375" style="11" hidden="1"/>
    <col min="1296" max="1296" width="13.140625" style="11" hidden="1"/>
    <col min="1297" max="1540" width="9.140625" style="11" hidden="1"/>
    <col min="1541" max="1541" width="4.28515625" style="11" hidden="1"/>
    <col min="1542" max="1542" width="34.7109375" style="11" hidden="1"/>
    <col min="1543" max="1543" width="13.140625" style="11" hidden="1"/>
    <col min="1544" max="1544" width="6.7109375" style="11" hidden="1"/>
    <col min="1545" max="1545" width="10" style="11" hidden="1"/>
    <col min="1546" max="1546" width="11" style="11" hidden="1"/>
    <col min="1547" max="1547" width="4.5703125" style="11" hidden="1"/>
    <col min="1548" max="1548" width="9.7109375" style="11" hidden="1"/>
    <col min="1549" max="1549" width="13" style="11" hidden="1"/>
    <col min="1550" max="1550" width="12" style="11" hidden="1"/>
    <col min="1551" max="1551" width="11.7109375" style="11" hidden="1"/>
    <col min="1552" max="1552" width="13.140625" style="11" hidden="1"/>
    <col min="1553" max="1796" width="9.140625" style="11" hidden="1"/>
    <col min="1797" max="1797" width="4.28515625" style="11" hidden="1"/>
    <col min="1798" max="1798" width="34.7109375" style="11" hidden="1"/>
    <col min="1799" max="1799" width="13.140625" style="11" hidden="1"/>
    <col min="1800" max="1800" width="6.7109375" style="11" hidden="1"/>
    <col min="1801" max="1801" width="10" style="11" hidden="1"/>
    <col min="1802" max="1802" width="11" style="11" hidden="1"/>
    <col min="1803" max="1803" width="4.5703125" style="11" hidden="1"/>
    <col min="1804" max="1804" width="9.7109375" style="11" hidden="1"/>
    <col min="1805" max="1805" width="13" style="11" hidden="1"/>
    <col min="1806" max="1806" width="12" style="11" hidden="1"/>
    <col min="1807" max="1807" width="11.7109375" style="11" hidden="1"/>
    <col min="1808" max="1808" width="13.140625" style="11" hidden="1"/>
    <col min="1809" max="2052" width="9.140625" style="11" hidden="1"/>
    <col min="2053" max="2053" width="4.28515625" style="11" hidden="1"/>
    <col min="2054" max="2054" width="34.7109375" style="11" hidden="1"/>
    <col min="2055" max="2055" width="13.140625" style="11" hidden="1"/>
    <col min="2056" max="2056" width="6.7109375" style="11" hidden="1"/>
    <col min="2057" max="2057" width="10" style="11" hidden="1"/>
    <col min="2058" max="2058" width="11" style="11" hidden="1"/>
    <col min="2059" max="2059" width="4.5703125" style="11" hidden="1"/>
    <col min="2060" max="2060" width="9.7109375" style="11" hidden="1"/>
    <col min="2061" max="2061" width="13" style="11" hidden="1"/>
    <col min="2062" max="2062" width="12" style="11" hidden="1"/>
    <col min="2063" max="2063" width="11.7109375" style="11" hidden="1"/>
    <col min="2064" max="2064" width="13.140625" style="11" hidden="1"/>
    <col min="2065" max="2308" width="9.140625" style="11" hidden="1"/>
    <col min="2309" max="2309" width="4.28515625" style="11" hidden="1"/>
    <col min="2310" max="2310" width="34.7109375" style="11" hidden="1"/>
    <col min="2311" max="2311" width="13.140625" style="11" hidden="1"/>
    <col min="2312" max="2312" width="6.7109375" style="11" hidden="1"/>
    <col min="2313" max="2313" width="10" style="11" hidden="1"/>
    <col min="2314" max="2314" width="11" style="11" hidden="1"/>
    <col min="2315" max="2315" width="4.5703125" style="11" hidden="1"/>
    <col min="2316" max="2316" width="9.7109375" style="11" hidden="1"/>
    <col min="2317" max="2317" width="13" style="11" hidden="1"/>
    <col min="2318" max="2318" width="12" style="11" hidden="1"/>
    <col min="2319" max="2319" width="11.7109375" style="11" hidden="1"/>
    <col min="2320" max="2320" width="13.140625" style="11" hidden="1"/>
    <col min="2321" max="2564" width="9.140625" style="11" hidden="1"/>
    <col min="2565" max="2565" width="4.28515625" style="11" hidden="1"/>
    <col min="2566" max="2566" width="34.7109375" style="11" hidden="1"/>
    <col min="2567" max="2567" width="13.140625" style="11" hidden="1"/>
    <col min="2568" max="2568" width="6.7109375" style="11" hidden="1"/>
    <col min="2569" max="2569" width="10" style="11" hidden="1"/>
    <col min="2570" max="2570" width="11" style="11" hidden="1"/>
    <col min="2571" max="2571" width="4.5703125" style="11" hidden="1"/>
    <col min="2572" max="2572" width="9.7109375" style="11" hidden="1"/>
    <col min="2573" max="2573" width="13" style="11" hidden="1"/>
    <col min="2574" max="2574" width="12" style="11" hidden="1"/>
    <col min="2575" max="2575" width="11.7109375" style="11" hidden="1"/>
    <col min="2576" max="2576" width="13.140625" style="11" hidden="1"/>
    <col min="2577" max="2820" width="9.140625" style="11" hidden="1"/>
    <col min="2821" max="2821" width="4.28515625" style="11" hidden="1"/>
    <col min="2822" max="2822" width="34.7109375" style="11" hidden="1"/>
    <col min="2823" max="2823" width="13.140625" style="11" hidden="1"/>
    <col min="2824" max="2824" width="6.7109375" style="11" hidden="1"/>
    <col min="2825" max="2825" width="10" style="11" hidden="1"/>
    <col min="2826" max="2826" width="11" style="11" hidden="1"/>
    <col min="2827" max="2827" width="4.5703125" style="11" hidden="1"/>
    <col min="2828" max="2828" width="9.7109375" style="11" hidden="1"/>
    <col min="2829" max="2829" width="13" style="11" hidden="1"/>
    <col min="2830" max="2830" width="12" style="11" hidden="1"/>
    <col min="2831" max="2831" width="11.7109375" style="11" hidden="1"/>
    <col min="2832" max="2832" width="13.140625" style="11" hidden="1"/>
    <col min="2833" max="3076" width="9.140625" style="11" hidden="1"/>
    <col min="3077" max="3077" width="4.28515625" style="11" hidden="1"/>
    <col min="3078" max="3078" width="34.7109375" style="11" hidden="1"/>
    <col min="3079" max="3079" width="13.140625" style="11" hidden="1"/>
    <col min="3080" max="3080" width="6.7109375" style="11" hidden="1"/>
    <col min="3081" max="3081" width="10" style="11" hidden="1"/>
    <col min="3082" max="3082" width="11" style="11" hidden="1"/>
    <col min="3083" max="3083" width="4.5703125" style="11" hidden="1"/>
    <col min="3084" max="3084" width="9.7109375" style="11" hidden="1"/>
    <col min="3085" max="3085" width="13" style="11" hidden="1"/>
    <col min="3086" max="3086" width="12" style="11" hidden="1"/>
    <col min="3087" max="3087" width="11.7109375" style="11" hidden="1"/>
    <col min="3088" max="3088" width="13.140625" style="11" hidden="1"/>
    <col min="3089" max="3332" width="9.140625" style="11" hidden="1"/>
    <col min="3333" max="3333" width="4.28515625" style="11" hidden="1"/>
    <col min="3334" max="3334" width="34.7109375" style="11" hidden="1"/>
    <col min="3335" max="3335" width="13.140625" style="11" hidden="1"/>
    <col min="3336" max="3336" width="6.7109375" style="11" hidden="1"/>
    <col min="3337" max="3337" width="10" style="11" hidden="1"/>
    <col min="3338" max="3338" width="11" style="11" hidden="1"/>
    <col min="3339" max="3339" width="4.5703125" style="11" hidden="1"/>
    <col min="3340" max="3340" width="9.7109375" style="11" hidden="1"/>
    <col min="3341" max="3341" width="13" style="11" hidden="1"/>
    <col min="3342" max="3342" width="12" style="11" hidden="1"/>
    <col min="3343" max="3343" width="11.7109375" style="11" hidden="1"/>
    <col min="3344" max="3344" width="13.140625" style="11" hidden="1"/>
    <col min="3345" max="3588" width="9.140625" style="11" hidden="1"/>
    <col min="3589" max="3589" width="4.28515625" style="11" hidden="1"/>
    <col min="3590" max="3590" width="34.7109375" style="11" hidden="1"/>
    <col min="3591" max="3591" width="13.140625" style="11" hidden="1"/>
    <col min="3592" max="3592" width="6.7109375" style="11" hidden="1"/>
    <col min="3593" max="3593" width="10" style="11" hidden="1"/>
    <col min="3594" max="3594" width="11" style="11" hidden="1"/>
    <col min="3595" max="3595" width="4.5703125" style="11" hidden="1"/>
    <col min="3596" max="3596" width="9.7109375" style="11" hidden="1"/>
    <col min="3597" max="3597" width="13" style="11" hidden="1"/>
    <col min="3598" max="3598" width="12" style="11" hidden="1"/>
    <col min="3599" max="3599" width="11.7109375" style="11" hidden="1"/>
    <col min="3600" max="3600" width="13.140625" style="11" hidden="1"/>
    <col min="3601" max="3844" width="9.140625" style="11" hidden="1"/>
    <col min="3845" max="3845" width="4.28515625" style="11" hidden="1"/>
    <col min="3846" max="3846" width="34.7109375" style="11" hidden="1"/>
    <col min="3847" max="3847" width="13.140625" style="11" hidden="1"/>
    <col min="3848" max="3848" width="6.7109375" style="11" hidden="1"/>
    <col min="3849" max="3849" width="10" style="11" hidden="1"/>
    <col min="3850" max="3850" width="11" style="11" hidden="1"/>
    <col min="3851" max="3851" width="4.5703125" style="11" hidden="1"/>
    <col min="3852" max="3852" width="9.7109375" style="11" hidden="1"/>
    <col min="3853" max="3853" width="13" style="11" hidden="1"/>
    <col min="3854" max="3854" width="12" style="11" hidden="1"/>
    <col min="3855" max="3855" width="11.7109375" style="11" hidden="1"/>
    <col min="3856" max="3856" width="13.140625" style="11" hidden="1"/>
    <col min="3857" max="4100" width="9.140625" style="11" hidden="1"/>
    <col min="4101" max="4101" width="4.28515625" style="11" hidden="1"/>
    <col min="4102" max="4102" width="34.7109375" style="11" hidden="1"/>
    <col min="4103" max="4103" width="13.140625" style="11" hidden="1"/>
    <col min="4104" max="4104" width="6.7109375" style="11" hidden="1"/>
    <col min="4105" max="4105" width="10" style="11" hidden="1"/>
    <col min="4106" max="4106" width="11" style="11" hidden="1"/>
    <col min="4107" max="4107" width="4.5703125" style="11" hidden="1"/>
    <col min="4108" max="4108" width="9.7109375" style="11" hidden="1"/>
    <col min="4109" max="4109" width="13" style="11" hidden="1"/>
    <col min="4110" max="4110" width="12" style="11" hidden="1"/>
    <col min="4111" max="4111" width="11.7109375" style="11" hidden="1"/>
    <col min="4112" max="4112" width="13.140625" style="11" hidden="1"/>
    <col min="4113" max="4356" width="9.140625" style="11" hidden="1"/>
    <col min="4357" max="4357" width="4.28515625" style="11" hidden="1"/>
    <col min="4358" max="4358" width="34.7109375" style="11" hidden="1"/>
    <col min="4359" max="4359" width="13.140625" style="11" hidden="1"/>
    <col min="4360" max="4360" width="6.7109375" style="11" hidden="1"/>
    <col min="4361" max="4361" width="10" style="11" hidden="1"/>
    <col min="4362" max="4362" width="11" style="11" hidden="1"/>
    <col min="4363" max="4363" width="4.5703125" style="11" hidden="1"/>
    <col min="4364" max="4364" width="9.7109375" style="11" hidden="1"/>
    <col min="4365" max="4365" width="13" style="11" hidden="1"/>
    <col min="4366" max="4366" width="12" style="11" hidden="1"/>
    <col min="4367" max="4367" width="11.7109375" style="11" hidden="1"/>
    <col min="4368" max="4368" width="13.140625" style="11" hidden="1"/>
    <col min="4369" max="4612" width="9.140625" style="11" hidden="1"/>
    <col min="4613" max="4613" width="4.28515625" style="11" hidden="1"/>
    <col min="4614" max="4614" width="34.7109375" style="11" hidden="1"/>
    <col min="4615" max="4615" width="13.140625" style="11" hidden="1"/>
    <col min="4616" max="4616" width="6.7109375" style="11" hidden="1"/>
    <col min="4617" max="4617" width="10" style="11" hidden="1"/>
    <col min="4618" max="4618" width="11" style="11" hidden="1"/>
    <col min="4619" max="4619" width="4.5703125" style="11" hidden="1"/>
    <col min="4620" max="4620" width="9.7109375" style="11" hidden="1"/>
    <col min="4621" max="4621" width="13" style="11" hidden="1"/>
    <col min="4622" max="4622" width="12" style="11" hidden="1"/>
    <col min="4623" max="4623" width="11.7109375" style="11" hidden="1"/>
    <col min="4624" max="4624" width="13.140625" style="11" hidden="1"/>
    <col min="4625" max="4868" width="9.140625" style="11" hidden="1"/>
    <col min="4869" max="4869" width="4.28515625" style="11" hidden="1"/>
    <col min="4870" max="4870" width="34.7109375" style="11" hidden="1"/>
    <col min="4871" max="4871" width="13.140625" style="11" hidden="1"/>
    <col min="4872" max="4872" width="6.7109375" style="11" hidden="1"/>
    <col min="4873" max="4873" width="10" style="11" hidden="1"/>
    <col min="4874" max="4874" width="11" style="11" hidden="1"/>
    <col min="4875" max="4875" width="4.5703125" style="11" hidden="1"/>
    <col min="4876" max="4876" width="9.7109375" style="11" hidden="1"/>
    <col min="4877" max="4877" width="13" style="11" hidden="1"/>
    <col min="4878" max="4878" width="12" style="11" hidden="1"/>
    <col min="4879" max="4879" width="11.7109375" style="11" hidden="1"/>
    <col min="4880" max="4880" width="13.140625" style="11" hidden="1"/>
    <col min="4881" max="5124" width="9.140625" style="11" hidden="1"/>
    <col min="5125" max="5125" width="4.28515625" style="11" hidden="1"/>
    <col min="5126" max="5126" width="34.7109375" style="11" hidden="1"/>
    <col min="5127" max="5127" width="13.140625" style="11" hidden="1"/>
    <col min="5128" max="5128" width="6.7109375" style="11" hidden="1"/>
    <col min="5129" max="5129" width="10" style="11" hidden="1"/>
    <col min="5130" max="5130" width="11" style="11" hidden="1"/>
    <col min="5131" max="5131" width="4.5703125" style="11" hidden="1"/>
    <col min="5132" max="5132" width="9.7109375" style="11" hidden="1"/>
    <col min="5133" max="5133" width="13" style="11" hidden="1"/>
    <col min="5134" max="5134" width="12" style="11" hidden="1"/>
    <col min="5135" max="5135" width="11.7109375" style="11" hidden="1"/>
    <col min="5136" max="5136" width="13.140625" style="11" hidden="1"/>
    <col min="5137" max="5380" width="9.140625" style="11" hidden="1"/>
    <col min="5381" max="5381" width="4.28515625" style="11" hidden="1"/>
    <col min="5382" max="5382" width="34.7109375" style="11" hidden="1"/>
    <col min="5383" max="5383" width="13.140625" style="11" hidden="1"/>
    <col min="5384" max="5384" width="6.7109375" style="11" hidden="1"/>
    <col min="5385" max="5385" width="10" style="11" hidden="1"/>
    <col min="5386" max="5386" width="11" style="11" hidden="1"/>
    <col min="5387" max="5387" width="4.5703125" style="11" hidden="1"/>
    <col min="5388" max="5388" width="9.7109375" style="11" hidden="1"/>
    <col min="5389" max="5389" width="13" style="11" hidden="1"/>
    <col min="5390" max="5390" width="12" style="11" hidden="1"/>
    <col min="5391" max="5391" width="11.7109375" style="11" hidden="1"/>
    <col min="5392" max="5392" width="13.140625" style="11" hidden="1"/>
    <col min="5393" max="5636" width="9.140625" style="11" hidden="1"/>
    <col min="5637" max="5637" width="4.28515625" style="11" hidden="1"/>
    <col min="5638" max="5638" width="34.7109375" style="11" hidden="1"/>
    <col min="5639" max="5639" width="13.140625" style="11" hidden="1"/>
    <col min="5640" max="5640" width="6.7109375" style="11" hidden="1"/>
    <col min="5641" max="5641" width="10" style="11" hidden="1"/>
    <col min="5642" max="5642" width="11" style="11" hidden="1"/>
    <col min="5643" max="5643" width="4.5703125" style="11" hidden="1"/>
    <col min="5644" max="5644" width="9.7109375" style="11" hidden="1"/>
    <col min="5645" max="5645" width="13" style="11" hidden="1"/>
    <col min="5646" max="5646" width="12" style="11" hidden="1"/>
    <col min="5647" max="5647" width="11.7109375" style="11" hidden="1"/>
    <col min="5648" max="5648" width="13.140625" style="11" hidden="1"/>
    <col min="5649" max="5892" width="9.140625" style="11" hidden="1"/>
    <col min="5893" max="5893" width="4.28515625" style="11" hidden="1"/>
    <col min="5894" max="5894" width="34.7109375" style="11" hidden="1"/>
    <col min="5895" max="5895" width="13.140625" style="11" hidden="1"/>
    <col min="5896" max="5896" width="6.7109375" style="11" hidden="1"/>
    <col min="5897" max="5897" width="10" style="11" hidden="1"/>
    <col min="5898" max="5898" width="11" style="11" hidden="1"/>
    <col min="5899" max="5899" width="4.5703125" style="11" hidden="1"/>
    <col min="5900" max="5900" width="9.7109375" style="11" hidden="1"/>
    <col min="5901" max="5901" width="13" style="11" hidden="1"/>
    <col min="5902" max="5902" width="12" style="11" hidden="1"/>
    <col min="5903" max="5903" width="11.7109375" style="11" hidden="1"/>
    <col min="5904" max="5904" width="13.140625" style="11" hidden="1"/>
    <col min="5905" max="6148" width="9.140625" style="11" hidden="1"/>
    <col min="6149" max="6149" width="4.28515625" style="11" hidden="1"/>
    <col min="6150" max="6150" width="34.7109375" style="11" hidden="1"/>
    <col min="6151" max="6151" width="13.140625" style="11" hidden="1"/>
    <col min="6152" max="6152" width="6.7109375" style="11" hidden="1"/>
    <col min="6153" max="6153" width="10" style="11" hidden="1"/>
    <col min="6154" max="6154" width="11" style="11" hidden="1"/>
    <col min="6155" max="6155" width="4.5703125" style="11" hidden="1"/>
    <col min="6156" max="6156" width="9.7109375" style="11" hidden="1"/>
    <col min="6157" max="6157" width="13" style="11" hidden="1"/>
    <col min="6158" max="6158" width="12" style="11" hidden="1"/>
    <col min="6159" max="6159" width="11.7109375" style="11" hidden="1"/>
    <col min="6160" max="6160" width="13.140625" style="11" hidden="1"/>
    <col min="6161" max="6404" width="9.140625" style="11" hidden="1"/>
    <col min="6405" max="6405" width="4.28515625" style="11" hidden="1"/>
    <col min="6406" max="6406" width="34.7109375" style="11" hidden="1"/>
    <col min="6407" max="6407" width="13.140625" style="11" hidden="1"/>
    <col min="6408" max="6408" width="6.7109375" style="11" hidden="1"/>
    <col min="6409" max="6409" width="10" style="11" hidden="1"/>
    <col min="6410" max="6410" width="11" style="11" hidden="1"/>
    <col min="6411" max="6411" width="4.5703125" style="11" hidden="1"/>
    <col min="6412" max="6412" width="9.7109375" style="11" hidden="1"/>
    <col min="6413" max="6413" width="13" style="11" hidden="1"/>
    <col min="6414" max="6414" width="12" style="11" hidden="1"/>
    <col min="6415" max="6415" width="11.7109375" style="11" hidden="1"/>
    <col min="6416" max="6416" width="13.140625" style="11" hidden="1"/>
    <col min="6417" max="6660" width="9.140625" style="11" hidden="1"/>
    <col min="6661" max="6661" width="4.28515625" style="11" hidden="1"/>
    <col min="6662" max="6662" width="34.7109375" style="11" hidden="1"/>
    <col min="6663" max="6663" width="13.140625" style="11" hidden="1"/>
    <col min="6664" max="6664" width="6.7109375" style="11" hidden="1"/>
    <col min="6665" max="6665" width="10" style="11" hidden="1"/>
    <col min="6666" max="6666" width="11" style="11" hidden="1"/>
    <col min="6667" max="6667" width="4.5703125" style="11" hidden="1"/>
    <col min="6668" max="6668" width="9.7109375" style="11" hidden="1"/>
    <col min="6669" max="6669" width="13" style="11" hidden="1"/>
    <col min="6670" max="6670" width="12" style="11" hidden="1"/>
    <col min="6671" max="6671" width="11.7109375" style="11" hidden="1"/>
    <col min="6672" max="6672" width="13.140625" style="11" hidden="1"/>
    <col min="6673" max="6916" width="9.140625" style="11" hidden="1"/>
    <col min="6917" max="6917" width="4.28515625" style="11" hidden="1"/>
    <col min="6918" max="6918" width="34.7109375" style="11" hidden="1"/>
    <col min="6919" max="6919" width="13.140625" style="11" hidden="1"/>
    <col min="6920" max="6920" width="6.7109375" style="11" hidden="1"/>
    <col min="6921" max="6921" width="10" style="11" hidden="1"/>
    <col min="6922" max="6922" width="11" style="11" hidden="1"/>
    <col min="6923" max="6923" width="4.5703125" style="11" hidden="1"/>
    <col min="6924" max="6924" width="9.7109375" style="11" hidden="1"/>
    <col min="6925" max="6925" width="13" style="11" hidden="1"/>
    <col min="6926" max="6926" width="12" style="11" hidden="1"/>
    <col min="6927" max="6927" width="11.7109375" style="11" hidden="1"/>
    <col min="6928" max="6928" width="13.140625" style="11" hidden="1"/>
    <col min="6929" max="7172" width="9.140625" style="11" hidden="1"/>
    <col min="7173" max="7173" width="4.28515625" style="11" hidden="1"/>
    <col min="7174" max="7174" width="34.7109375" style="11" hidden="1"/>
    <col min="7175" max="7175" width="13.140625" style="11" hidden="1"/>
    <col min="7176" max="7176" width="6.7109375" style="11" hidden="1"/>
    <col min="7177" max="7177" width="10" style="11" hidden="1"/>
    <col min="7178" max="7178" width="11" style="11" hidden="1"/>
    <col min="7179" max="7179" width="4.5703125" style="11" hidden="1"/>
    <col min="7180" max="7180" width="9.7109375" style="11" hidden="1"/>
    <col min="7181" max="7181" width="13" style="11" hidden="1"/>
    <col min="7182" max="7182" width="12" style="11" hidden="1"/>
    <col min="7183" max="7183" width="11.7109375" style="11" hidden="1"/>
    <col min="7184" max="7184" width="13.140625" style="11" hidden="1"/>
    <col min="7185" max="7428" width="9.140625" style="11" hidden="1"/>
    <col min="7429" max="7429" width="4.28515625" style="11" hidden="1"/>
    <col min="7430" max="7430" width="34.7109375" style="11" hidden="1"/>
    <col min="7431" max="7431" width="13.140625" style="11" hidden="1"/>
    <col min="7432" max="7432" width="6.7109375" style="11" hidden="1"/>
    <col min="7433" max="7433" width="10" style="11" hidden="1"/>
    <col min="7434" max="7434" width="11" style="11" hidden="1"/>
    <col min="7435" max="7435" width="4.5703125" style="11" hidden="1"/>
    <col min="7436" max="7436" width="9.7109375" style="11" hidden="1"/>
    <col min="7437" max="7437" width="13" style="11" hidden="1"/>
    <col min="7438" max="7438" width="12" style="11" hidden="1"/>
    <col min="7439" max="7439" width="11.7109375" style="11" hidden="1"/>
    <col min="7440" max="7440" width="13.140625" style="11" hidden="1"/>
    <col min="7441" max="7684" width="9.140625" style="11" hidden="1"/>
    <col min="7685" max="7685" width="4.28515625" style="11" hidden="1"/>
    <col min="7686" max="7686" width="34.7109375" style="11" hidden="1"/>
    <col min="7687" max="7687" width="13.140625" style="11" hidden="1"/>
    <col min="7688" max="7688" width="6.7109375" style="11" hidden="1"/>
    <col min="7689" max="7689" width="10" style="11" hidden="1"/>
    <col min="7690" max="7690" width="11" style="11" hidden="1"/>
    <col min="7691" max="7691" width="4.5703125" style="11" hidden="1"/>
    <col min="7692" max="7692" width="9.7109375" style="11" hidden="1"/>
    <col min="7693" max="7693" width="13" style="11" hidden="1"/>
    <col min="7694" max="7694" width="12" style="11" hidden="1"/>
    <col min="7695" max="7695" width="11.7109375" style="11" hidden="1"/>
    <col min="7696" max="7696" width="13.140625" style="11" hidden="1"/>
    <col min="7697" max="7940" width="9.140625" style="11" hidden="1"/>
    <col min="7941" max="7941" width="4.28515625" style="11" hidden="1"/>
    <col min="7942" max="7942" width="34.7109375" style="11" hidden="1"/>
    <col min="7943" max="7943" width="13.140625" style="11" hidden="1"/>
    <col min="7944" max="7944" width="6.7109375" style="11" hidden="1"/>
    <col min="7945" max="7945" width="10" style="11" hidden="1"/>
    <col min="7946" max="7946" width="11" style="11" hidden="1"/>
    <col min="7947" max="7947" width="4.5703125" style="11" hidden="1"/>
    <col min="7948" max="7948" width="9.7109375" style="11" hidden="1"/>
    <col min="7949" max="7949" width="13" style="11" hidden="1"/>
    <col min="7950" max="7950" width="12" style="11" hidden="1"/>
    <col min="7951" max="7951" width="11.7109375" style="11" hidden="1"/>
    <col min="7952" max="7952" width="13.140625" style="11" hidden="1"/>
    <col min="7953" max="8196" width="9.140625" style="11" hidden="1"/>
    <col min="8197" max="8197" width="4.28515625" style="11" hidden="1"/>
    <col min="8198" max="8198" width="34.7109375" style="11" hidden="1"/>
    <col min="8199" max="8199" width="13.140625" style="11" hidden="1"/>
    <col min="8200" max="8200" width="6.7109375" style="11" hidden="1"/>
    <col min="8201" max="8201" width="10" style="11" hidden="1"/>
    <col min="8202" max="8202" width="11" style="11" hidden="1"/>
    <col min="8203" max="8203" width="4.5703125" style="11" hidden="1"/>
    <col min="8204" max="8204" width="9.7109375" style="11" hidden="1"/>
    <col min="8205" max="8205" width="13" style="11" hidden="1"/>
    <col min="8206" max="8206" width="12" style="11" hidden="1"/>
    <col min="8207" max="8207" width="11.7109375" style="11" hidden="1"/>
    <col min="8208" max="8208" width="13.140625" style="11" hidden="1"/>
    <col min="8209" max="8452" width="9.140625" style="11" hidden="1"/>
    <col min="8453" max="8453" width="4.28515625" style="11" hidden="1"/>
    <col min="8454" max="8454" width="34.7109375" style="11" hidden="1"/>
    <col min="8455" max="8455" width="13.140625" style="11" hidden="1"/>
    <col min="8456" max="8456" width="6.7109375" style="11" hidden="1"/>
    <col min="8457" max="8457" width="10" style="11" hidden="1"/>
    <col min="8458" max="8458" width="11" style="11" hidden="1"/>
    <col min="8459" max="8459" width="4.5703125" style="11" hidden="1"/>
    <col min="8460" max="8460" width="9.7109375" style="11" hidden="1"/>
    <col min="8461" max="8461" width="13" style="11" hidden="1"/>
    <col min="8462" max="8462" width="12" style="11" hidden="1"/>
    <col min="8463" max="8463" width="11.7109375" style="11" hidden="1"/>
    <col min="8464" max="8464" width="13.140625" style="11" hidden="1"/>
    <col min="8465" max="8708" width="9.140625" style="11" hidden="1"/>
    <col min="8709" max="8709" width="4.28515625" style="11" hidden="1"/>
    <col min="8710" max="8710" width="34.7109375" style="11" hidden="1"/>
    <col min="8711" max="8711" width="13.140625" style="11" hidden="1"/>
    <col min="8712" max="8712" width="6.7109375" style="11" hidden="1"/>
    <col min="8713" max="8713" width="10" style="11" hidden="1"/>
    <col min="8714" max="8714" width="11" style="11" hidden="1"/>
    <col min="8715" max="8715" width="4.5703125" style="11" hidden="1"/>
    <col min="8716" max="8716" width="9.7109375" style="11" hidden="1"/>
    <col min="8717" max="8717" width="13" style="11" hidden="1"/>
    <col min="8718" max="8718" width="12" style="11" hidden="1"/>
    <col min="8719" max="8719" width="11.7109375" style="11" hidden="1"/>
    <col min="8720" max="8720" width="13.140625" style="11" hidden="1"/>
    <col min="8721" max="8964" width="9.140625" style="11" hidden="1"/>
    <col min="8965" max="8965" width="4.28515625" style="11" hidden="1"/>
    <col min="8966" max="8966" width="34.7109375" style="11" hidden="1"/>
    <col min="8967" max="8967" width="13.140625" style="11" hidden="1"/>
    <col min="8968" max="8968" width="6.7109375" style="11" hidden="1"/>
    <col min="8969" max="8969" width="10" style="11" hidden="1"/>
    <col min="8970" max="8970" width="11" style="11" hidden="1"/>
    <col min="8971" max="8971" width="4.5703125" style="11" hidden="1"/>
    <col min="8972" max="8972" width="9.7109375" style="11" hidden="1"/>
    <col min="8973" max="8973" width="13" style="11" hidden="1"/>
    <col min="8974" max="8974" width="12" style="11" hidden="1"/>
    <col min="8975" max="8975" width="11.7109375" style="11" hidden="1"/>
    <col min="8976" max="8976" width="13.140625" style="11" hidden="1"/>
    <col min="8977" max="9220" width="9.140625" style="11" hidden="1"/>
    <col min="9221" max="9221" width="4.28515625" style="11" hidden="1"/>
    <col min="9222" max="9222" width="34.7109375" style="11" hidden="1"/>
    <col min="9223" max="9223" width="13.140625" style="11" hidden="1"/>
    <col min="9224" max="9224" width="6.7109375" style="11" hidden="1"/>
    <col min="9225" max="9225" width="10" style="11" hidden="1"/>
    <col min="9226" max="9226" width="11" style="11" hidden="1"/>
    <col min="9227" max="9227" width="4.5703125" style="11" hidden="1"/>
    <col min="9228" max="9228" width="9.7109375" style="11" hidden="1"/>
    <col min="9229" max="9229" width="13" style="11" hidden="1"/>
    <col min="9230" max="9230" width="12" style="11" hidden="1"/>
    <col min="9231" max="9231" width="11.7109375" style="11" hidden="1"/>
    <col min="9232" max="9232" width="13.140625" style="11" hidden="1"/>
    <col min="9233" max="9476" width="9.140625" style="11" hidden="1"/>
    <col min="9477" max="9477" width="4.28515625" style="11" hidden="1"/>
    <col min="9478" max="9478" width="34.7109375" style="11" hidden="1"/>
    <col min="9479" max="9479" width="13.140625" style="11" hidden="1"/>
    <col min="9480" max="9480" width="6.7109375" style="11" hidden="1"/>
    <col min="9481" max="9481" width="10" style="11" hidden="1"/>
    <col min="9482" max="9482" width="11" style="11" hidden="1"/>
    <col min="9483" max="9483" width="4.5703125" style="11" hidden="1"/>
    <col min="9484" max="9484" width="9.7109375" style="11" hidden="1"/>
    <col min="9485" max="9485" width="13" style="11" hidden="1"/>
    <col min="9486" max="9486" width="12" style="11" hidden="1"/>
    <col min="9487" max="9487" width="11.7109375" style="11" hidden="1"/>
    <col min="9488" max="9488" width="13.140625" style="11" hidden="1"/>
    <col min="9489" max="9732" width="9.140625" style="11" hidden="1"/>
    <col min="9733" max="9733" width="4.28515625" style="11" hidden="1"/>
    <col min="9734" max="9734" width="34.7109375" style="11" hidden="1"/>
    <col min="9735" max="9735" width="13.140625" style="11" hidden="1"/>
    <col min="9736" max="9736" width="6.7109375" style="11" hidden="1"/>
    <col min="9737" max="9737" width="10" style="11" hidden="1"/>
    <col min="9738" max="9738" width="11" style="11" hidden="1"/>
    <col min="9739" max="9739" width="4.5703125" style="11" hidden="1"/>
    <col min="9740" max="9740" width="9.7109375" style="11" hidden="1"/>
    <col min="9741" max="9741" width="13" style="11" hidden="1"/>
    <col min="9742" max="9742" width="12" style="11" hidden="1"/>
    <col min="9743" max="9743" width="11.7109375" style="11" hidden="1"/>
    <col min="9744" max="9744" width="13.140625" style="11" hidden="1"/>
    <col min="9745" max="9988" width="9.140625" style="11" hidden="1"/>
    <col min="9989" max="9989" width="4.28515625" style="11" hidden="1"/>
    <col min="9990" max="9990" width="34.7109375" style="11" hidden="1"/>
    <col min="9991" max="9991" width="13.140625" style="11" hidden="1"/>
    <col min="9992" max="9992" width="6.7109375" style="11" hidden="1"/>
    <col min="9993" max="9993" width="10" style="11" hidden="1"/>
    <col min="9994" max="9994" width="11" style="11" hidden="1"/>
    <col min="9995" max="9995" width="4.5703125" style="11" hidden="1"/>
    <col min="9996" max="9996" width="9.7109375" style="11" hidden="1"/>
    <col min="9997" max="9997" width="13" style="11" hidden="1"/>
    <col min="9998" max="9998" width="12" style="11" hidden="1"/>
    <col min="9999" max="9999" width="11.7109375" style="11" hidden="1"/>
    <col min="10000" max="10000" width="13.140625" style="11" hidden="1"/>
    <col min="10001" max="10244" width="9.140625" style="11" hidden="1"/>
    <col min="10245" max="10245" width="4.28515625" style="11" hidden="1"/>
    <col min="10246" max="10246" width="34.7109375" style="11" hidden="1"/>
    <col min="10247" max="10247" width="13.140625" style="11" hidden="1"/>
    <col min="10248" max="10248" width="6.7109375" style="11" hidden="1"/>
    <col min="10249" max="10249" width="10" style="11" hidden="1"/>
    <col min="10250" max="10250" width="11" style="11" hidden="1"/>
    <col min="10251" max="10251" width="4.5703125" style="11" hidden="1"/>
    <col min="10252" max="10252" width="9.7109375" style="11" hidden="1"/>
    <col min="10253" max="10253" width="13" style="11" hidden="1"/>
    <col min="10254" max="10254" width="12" style="11" hidden="1"/>
    <col min="10255" max="10255" width="11.7109375" style="11" hidden="1"/>
    <col min="10256" max="10256" width="13.140625" style="11" hidden="1"/>
    <col min="10257" max="10500" width="9.140625" style="11" hidden="1"/>
    <col min="10501" max="10501" width="4.28515625" style="11" hidden="1"/>
    <col min="10502" max="10502" width="34.7109375" style="11" hidden="1"/>
    <col min="10503" max="10503" width="13.140625" style="11" hidden="1"/>
    <col min="10504" max="10504" width="6.7109375" style="11" hidden="1"/>
    <col min="10505" max="10505" width="10" style="11" hidden="1"/>
    <col min="10506" max="10506" width="11" style="11" hidden="1"/>
    <col min="10507" max="10507" width="4.5703125" style="11" hidden="1"/>
    <col min="10508" max="10508" width="9.7109375" style="11" hidden="1"/>
    <col min="10509" max="10509" width="13" style="11" hidden="1"/>
    <col min="10510" max="10510" width="12" style="11" hidden="1"/>
    <col min="10511" max="10511" width="11.7109375" style="11" hidden="1"/>
    <col min="10512" max="10512" width="13.140625" style="11" hidden="1"/>
    <col min="10513" max="10756" width="9.140625" style="11" hidden="1"/>
    <col min="10757" max="10757" width="4.28515625" style="11" hidden="1"/>
    <col min="10758" max="10758" width="34.7109375" style="11" hidden="1"/>
    <col min="10759" max="10759" width="13.140625" style="11" hidden="1"/>
    <col min="10760" max="10760" width="6.7109375" style="11" hidden="1"/>
    <col min="10761" max="10761" width="10" style="11" hidden="1"/>
    <col min="10762" max="10762" width="11" style="11" hidden="1"/>
    <col min="10763" max="10763" width="4.5703125" style="11" hidden="1"/>
    <col min="10764" max="10764" width="9.7109375" style="11" hidden="1"/>
    <col min="10765" max="10765" width="13" style="11" hidden="1"/>
    <col min="10766" max="10766" width="12" style="11" hidden="1"/>
    <col min="10767" max="10767" width="11.7109375" style="11" hidden="1"/>
    <col min="10768" max="10768" width="13.140625" style="11" hidden="1"/>
    <col min="10769" max="11012" width="9.140625" style="11" hidden="1"/>
    <col min="11013" max="11013" width="4.28515625" style="11" hidden="1"/>
    <col min="11014" max="11014" width="34.7109375" style="11" hidden="1"/>
    <col min="11015" max="11015" width="13.140625" style="11" hidden="1"/>
    <col min="11016" max="11016" width="6.7109375" style="11" hidden="1"/>
    <col min="11017" max="11017" width="10" style="11" hidden="1"/>
    <col min="11018" max="11018" width="11" style="11" hidden="1"/>
    <col min="11019" max="11019" width="4.5703125" style="11" hidden="1"/>
    <col min="11020" max="11020" width="9.7109375" style="11" hidden="1"/>
    <col min="11021" max="11021" width="13" style="11" hidden="1"/>
    <col min="11022" max="11022" width="12" style="11" hidden="1"/>
    <col min="11023" max="11023" width="11.7109375" style="11" hidden="1"/>
    <col min="11024" max="11024" width="13.140625" style="11" hidden="1"/>
    <col min="11025" max="11268" width="9.140625" style="11" hidden="1"/>
    <col min="11269" max="11269" width="4.28515625" style="11" hidden="1"/>
    <col min="11270" max="11270" width="34.7109375" style="11" hidden="1"/>
    <col min="11271" max="11271" width="13.140625" style="11" hidden="1"/>
    <col min="11272" max="11272" width="6.7109375" style="11" hidden="1"/>
    <col min="11273" max="11273" width="10" style="11" hidden="1"/>
    <col min="11274" max="11274" width="11" style="11" hidden="1"/>
    <col min="11275" max="11275" width="4.5703125" style="11" hidden="1"/>
    <col min="11276" max="11276" width="9.7109375" style="11" hidden="1"/>
    <col min="11277" max="11277" width="13" style="11" hidden="1"/>
    <col min="11278" max="11278" width="12" style="11" hidden="1"/>
    <col min="11279" max="11279" width="11.7109375" style="11" hidden="1"/>
    <col min="11280" max="11280" width="13.140625" style="11" hidden="1"/>
    <col min="11281" max="11524" width="9.140625" style="11" hidden="1"/>
    <col min="11525" max="11525" width="4.28515625" style="11" hidden="1"/>
    <col min="11526" max="11526" width="34.7109375" style="11" hidden="1"/>
    <col min="11527" max="11527" width="13.140625" style="11" hidden="1"/>
    <col min="11528" max="11528" width="6.7109375" style="11" hidden="1"/>
    <col min="11529" max="11529" width="10" style="11" hidden="1"/>
    <col min="11530" max="11530" width="11" style="11" hidden="1"/>
    <col min="11531" max="11531" width="4.5703125" style="11" hidden="1"/>
    <col min="11532" max="11532" width="9.7109375" style="11" hidden="1"/>
    <col min="11533" max="11533" width="13" style="11" hidden="1"/>
    <col min="11534" max="11534" width="12" style="11" hidden="1"/>
    <col min="11535" max="11535" width="11.7109375" style="11" hidden="1"/>
    <col min="11536" max="11536" width="13.140625" style="11" hidden="1"/>
    <col min="11537" max="11780" width="9.140625" style="11" hidden="1"/>
    <col min="11781" max="11781" width="4.28515625" style="11" hidden="1"/>
    <col min="11782" max="11782" width="34.7109375" style="11" hidden="1"/>
    <col min="11783" max="11783" width="13.140625" style="11" hidden="1"/>
    <col min="11784" max="11784" width="6.7109375" style="11" hidden="1"/>
    <col min="11785" max="11785" width="10" style="11" hidden="1"/>
    <col min="11786" max="11786" width="11" style="11" hidden="1"/>
    <col min="11787" max="11787" width="4.5703125" style="11" hidden="1"/>
    <col min="11788" max="11788" width="9.7109375" style="11" hidden="1"/>
    <col min="11789" max="11789" width="13" style="11" hidden="1"/>
    <col min="11790" max="11790" width="12" style="11" hidden="1"/>
    <col min="11791" max="11791" width="11.7109375" style="11" hidden="1"/>
    <col min="11792" max="11792" width="13.140625" style="11" hidden="1"/>
    <col min="11793" max="12036" width="9.140625" style="11" hidden="1"/>
    <col min="12037" max="12037" width="4.28515625" style="11" hidden="1"/>
    <col min="12038" max="12038" width="34.7109375" style="11" hidden="1"/>
    <col min="12039" max="12039" width="13.140625" style="11" hidden="1"/>
    <col min="12040" max="12040" width="6.7109375" style="11" hidden="1"/>
    <col min="12041" max="12041" width="10" style="11" hidden="1"/>
    <col min="12042" max="12042" width="11" style="11" hidden="1"/>
    <col min="12043" max="12043" width="4.5703125" style="11" hidden="1"/>
    <col min="12044" max="12044" width="9.7109375" style="11" hidden="1"/>
    <col min="12045" max="12045" width="13" style="11" hidden="1"/>
    <col min="12046" max="12046" width="12" style="11" hidden="1"/>
    <col min="12047" max="12047" width="11.7109375" style="11" hidden="1"/>
    <col min="12048" max="12048" width="13.140625" style="11" hidden="1"/>
    <col min="12049" max="12292" width="9.140625" style="11" hidden="1"/>
    <col min="12293" max="12293" width="4.28515625" style="11" hidden="1"/>
    <col min="12294" max="12294" width="34.7109375" style="11" hidden="1"/>
    <col min="12295" max="12295" width="13.140625" style="11" hidden="1"/>
    <col min="12296" max="12296" width="6.7109375" style="11" hidden="1"/>
    <col min="12297" max="12297" width="10" style="11" hidden="1"/>
    <col min="12298" max="12298" width="11" style="11" hidden="1"/>
    <col min="12299" max="12299" width="4.5703125" style="11" hidden="1"/>
    <col min="12300" max="12300" width="9.7109375" style="11" hidden="1"/>
    <col min="12301" max="12301" width="13" style="11" hidden="1"/>
    <col min="12302" max="12302" width="12" style="11" hidden="1"/>
    <col min="12303" max="12303" width="11.7109375" style="11" hidden="1"/>
    <col min="12304" max="12304" width="13.140625" style="11" hidden="1"/>
    <col min="12305" max="12548" width="9.140625" style="11" hidden="1"/>
    <col min="12549" max="12549" width="4.28515625" style="11" hidden="1"/>
    <col min="12550" max="12550" width="34.7109375" style="11" hidden="1"/>
    <col min="12551" max="12551" width="13.140625" style="11" hidden="1"/>
    <col min="12552" max="12552" width="6.7109375" style="11" hidden="1"/>
    <col min="12553" max="12553" width="10" style="11" hidden="1"/>
    <col min="12554" max="12554" width="11" style="11" hidden="1"/>
    <col min="12555" max="12555" width="4.5703125" style="11" hidden="1"/>
    <col min="12556" max="12556" width="9.7109375" style="11" hidden="1"/>
    <col min="12557" max="12557" width="13" style="11" hidden="1"/>
    <col min="12558" max="12558" width="12" style="11" hidden="1"/>
    <col min="12559" max="12559" width="11.7109375" style="11" hidden="1"/>
    <col min="12560" max="12560" width="13.140625" style="11" hidden="1"/>
    <col min="12561" max="12804" width="9.140625" style="11" hidden="1"/>
    <col min="12805" max="12805" width="4.28515625" style="11" hidden="1"/>
    <col min="12806" max="12806" width="34.7109375" style="11" hidden="1"/>
    <col min="12807" max="12807" width="13.140625" style="11" hidden="1"/>
    <col min="12808" max="12808" width="6.7109375" style="11" hidden="1"/>
    <col min="12809" max="12809" width="10" style="11" hidden="1"/>
    <col min="12810" max="12810" width="11" style="11" hidden="1"/>
    <col min="12811" max="12811" width="4.5703125" style="11" hidden="1"/>
    <col min="12812" max="12812" width="9.7109375" style="11" hidden="1"/>
    <col min="12813" max="12813" width="13" style="11" hidden="1"/>
    <col min="12814" max="12814" width="12" style="11" hidden="1"/>
    <col min="12815" max="12815" width="11.7109375" style="11" hidden="1"/>
    <col min="12816" max="12816" width="13.140625" style="11" hidden="1"/>
    <col min="12817" max="13060" width="9.140625" style="11" hidden="1"/>
    <col min="13061" max="13061" width="4.28515625" style="11" hidden="1"/>
    <col min="13062" max="13062" width="34.7109375" style="11" hidden="1"/>
    <col min="13063" max="13063" width="13.140625" style="11" hidden="1"/>
    <col min="13064" max="13064" width="6.7109375" style="11" hidden="1"/>
    <col min="13065" max="13065" width="10" style="11" hidden="1"/>
    <col min="13066" max="13066" width="11" style="11" hidden="1"/>
    <col min="13067" max="13067" width="4.5703125" style="11" hidden="1"/>
    <col min="13068" max="13068" width="9.7109375" style="11" hidden="1"/>
    <col min="13069" max="13069" width="13" style="11" hidden="1"/>
    <col min="13070" max="13070" width="12" style="11" hidden="1"/>
    <col min="13071" max="13071" width="11.7109375" style="11" hidden="1"/>
    <col min="13072" max="13072" width="13.140625" style="11" hidden="1"/>
    <col min="13073" max="13316" width="9.140625" style="11" hidden="1"/>
    <col min="13317" max="13317" width="4.28515625" style="11" hidden="1"/>
    <col min="13318" max="13318" width="34.7109375" style="11" hidden="1"/>
    <col min="13319" max="13319" width="13.140625" style="11" hidden="1"/>
    <col min="13320" max="13320" width="6.7109375" style="11" hidden="1"/>
    <col min="13321" max="13321" width="10" style="11" hidden="1"/>
    <col min="13322" max="13322" width="11" style="11" hidden="1"/>
    <col min="13323" max="13323" width="4.5703125" style="11" hidden="1"/>
    <col min="13324" max="13324" width="9.7109375" style="11" hidden="1"/>
    <col min="13325" max="13325" width="13" style="11" hidden="1"/>
    <col min="13326" max="13326" width="12" style="11" hidden="1"/>
    <col min="13327" max="13327" width="11.7109375" style="11" hidden="1"/>
    <col min="13328" max="13328" width="13.140625" style="11" hidden="1"/>
    <col min="13329" max="13572" width="9.140625" style="11" hidden="1"/>
    <col min="13573" max="13573" width="4.28515625" style="11" hidden="1"/>
    <col min="13574" max="13574" width="34.7109375" style="11" hidden="1"/>
    <col min="13575" max="13575" width="13.140625" style="11" hidden="1"/>
    <col min="13576" max="13576" width="6.7109375" style="11" hidden="1"/>
    <col min="13577" max="13577" width="10" style="11" hidden="1"/>
    <col min="13578" max="13578" width="11" style="11" hidden="1"/>
    <col min="13579" max="13579" width="4.5703125" style="11" hidden="1"/>
    <col min="13580" max="13580" width="9.7109375" style="11" hidden="1"/>
    <col min="13581" max="13581" width="13" style="11" hidden="1"/>
    <col min="13582" max="13582" width="12" style="11" hidden="1"/>
    <col min="13583" max="13583" width="11.7109375" style="11" hidden="1"/>
    <col min="13584" max="13584" width="13.140625" style="11" hidden="1"/>
    <col min="13585" max="13828" width="9.140625" style="11" hidden="1"/>
    <col min="13829" max="13829" width="4.28515625" style="11" hidden="1"/>
    <col min="13830" max="13830" width="34.7109375" style="11" hidden="1"/>
    <col min="13831" max="13831" width="13.140625" style="11" hidden="1"/>
    <col min="13832" max="13832" width="6.7109375" style="11" hidden="1"/>
    <col min="13833" max="13833" width="10" style="11" hidden="1"/>
    <col min="13834" max="13834" width="11" style="11" hidden="1"/>
    <col min="13835" max="13835" width="4.5703125" style="11" hidden="1"/>
    <col min="13836" max="13836" width="9.7109375" style="11" hidden="1"/>
    <col min="13837" max="13837" width="13" style="11" hidden="1"/>
    <col min="13838" max="13838" width="12" style="11" hidden="1"/>
    <col min="13839" max="13839" width="11.7109375" style="11" hidden="1"/>
    <col min="13840" max="13840" width="13.140625" style="11" hidden="1"/>
    <col min="13841" max="14084" width="9.140625" style="11" hidden="1"/>
    <col min="14085" max="14085" width="4.28515625" style="11" hidden="1"/>
    <col min="14086" max="14086" width="34.7109375" style="11" hidden="1"/>
    <col min="14087" max="14087" width="13.140625" style="11" hidden="1"/>
    <col min="14088" max="14088" width="6.7109375" style="11" hidden="1"/>
    <col min="14089" max="14089" width="10" style="11" hidden="1"/>
    <col min="14090" max="14090" width="11" style="11" hidden="1"/>
    <col min="14091" max="14091" width="4.5703125" style="11" hidden="1"/>
    <col min="14092" max="14092" width="9.7109375" style="11" hidden="1"/>
    <col min="14093" max="14093" width="13" style="11" hidden="1"/>
    <col min="14094" max="14094" width="12" style="11" hidden="1"/>
    <col min="14095" max="14095" width="11.7109375" style="11" hidden="1"/>
    <col min="14096" max="14096" width="13.140625" style="11" hidden="1"/>
    <col min="14097" max="14340" width="9.140625" style="11" hidden="1"/>
    <col min="14341" max="14341" width="4.28515625" style="11" hidden="1"/>
    <col min="14342" max="14342" width="34.7109375" style="11" hidden="1"/>
    <col min="14343" max="14343" width="13.140625" style="11" hidden="1"/>
    <col min="14344" max="14344" width="6.7109375" style="11" hidden="1"/>
    <col min="14345" max="14345" width="10" style="11" hidden="1"/>
    <col min="14346" max="14346" width="11" style="11" hidden="1"/>
    <col min="14347" max="14347" width="4.5703125" style="11" hidden="1"/>
    <col min="14348" max="14348" width="9.7109375" style="11" hidden="1"/>
    <col min="14349" max="14349" width="13" style="11" hidden="1"/>
    <col min="14350" max="14350" width="12" style="11" hidden="1"/>
    <col min="14351" max="14351" width="11.7109375" style="11" hidden="1"/>
    <col min="14352" max="14352" width="13.140625" style="11" hidden="1"/>
    <col min="14353" max="14596" width="9.140625" style="11" hidden="1"/>
    <col min="14597" max="14597" width="4.28515625" style="11" hidden="1"/>
    <col min="14598" max="14598" width="34.7109375" style="11" hidden="1"/>
    <col min="14599" max="14599" width="13.140625" style="11" hidden="1"/>
    <col min="14600" max="14600" width="6.7109375" style="11" hidden="1"/>
    <col min="14601" max="14601" width="10" style="11" hidden="1"/>
    <col min="14602" max="14602" width="11" style="11" hidden="1"/>
    <col min="14603" max="14603" width="4.5703125" style="11" hidden="1"/>
    <col min="14604" max="14604" width="9.7109375" style="11" hidden="1"/>
    <col min="14605" max="14605" width="13" style="11" hidden="1"/>
    <col min="14606" max="14606" width="12" style="11" hidden="1"/>
    <col min="14607" max="14607" width="11.7109375" style="11" hidden="1"/>
    <col min="14608" max="14608" width="13.140625" style="11" hidden="1"/>
    <col min="14609" max="14852" width="9.140625" style="11" hidden="1"/>
    <col min="14853" max="14853" width="4.28515625" style="11" hidden="1"/>
    <col min="14854" max="14854" width="34.7109375" style="11" hidden="1"/>
    <col min="14855" max="14855" width="13.140625" style="11" hidden="1"/>
    <col min="14856" max="14856" width="6.7109375" style="11" hidden="1"/>
    <col min="14857" max="14857" width="10" style="11" hidden="1"/>
    <col min="14858" max="14858" width="11" style="11" hidden="1"/>
    <col min="14859" max="14859" width="4.5703125" style="11" hidden="1"/>
    <col min="14860" max="14860" width="9.7109375" style="11" hidden="1"/>
    <col min="14861" max="14861" width="13" style="11" hidden="1"/>
    <col min="14862" max="14862" width="12" style="11" hidden="1"/>
    <col min="14863" max="14863" width="11.7109375" style="11" hidden="1"/>
    <col min="14864" max="14864" width="13.140625" style="11" hidden="1"/>
    <col min="14865" max="15108" width="9.140625" style="11" hidden="1"/>
    <col min="15109" max="15109" width="4.28515625" style="11" hidden="1"/>
    <col min="15110" max="15110" width="34.7109375" style="11" hidden="1"/>
    <col min="15111" max="15111" width="13.140625" style="11" hidden="1"/>
    <col min="15112" max="15112" width="6.7109375" style="11" hidden="1"/>
    <col min="15113" max="15113" width="10" style="11" hidden="1"/>
    <col min="15114" max="15114" width="11" style="11" hidden="1"/>
    <col min="15115" max="15115" width="4.5703125" style="11" hidden="1"/>
    <col min="15116" max="15116" width="9.7109375" style="11" hidden="1"/>
    <col min="15117" max="15117" width="13" style="11" hidden="1"/>
    <col min="15118" max="15118" width="12" style="11" hidden="1"/>
    <col min="15119" max="15119" width="11.7109375" style="11" hidden="1"/>
    <col min="15120" max="15120" width="13.140625" style="11" hidden="1"/>
    <col min="15121" max="15364" width="9.140625" style="11" hidden="1"/>
    <col min="15365" max="15365" width="4.28515625" style="11" hidden="1"/>
    <col min="15366" max="15366" width="34.7109375" style="11" hidden="1"/>
    <col min="15367" max="15367" width="13.140625" style="11" hidden="1"/>
    <col min="15368" max="15368" width="6.7109375" style="11" hidden="1"/>
    <col min="15369" max="15369" width="10" style="11" hidden="1"/>
    <col min="15370" max="15370" width="11" style="11" hidden="1"/>
    <col min="15371" max="15371" width="4.5703125" style="11" hidden="1"/>
    <col min="15372" max="15372" width="9.7109375" style="11" hidden="1"/>
    <col min="15373" max="15373" width="13" style="11" hidden="1"/>
    <col min="15374" max="15374" width="12" style="11" hidden="1"/>
    <col min="15375" max="15375" width="11.7109375" style="11" hidden="1"/>
    <col min="15376" max="15376" width="13.140625" style="11" hidden="1"/>
    <col min="15377" max="15620" width="9.140625" style="11" hidden="1"/>
    <col min="15621" max="15621" width="4.28515625" style="11" hidden="1"/>
    <col min="15622" max="15622" width="34.7109375" style="11" hidden="1"/>
    <col min="15623" max="15623" width="13.140625" style="11" hidden="1"/>
    <col min="15624" max="15624" width="6.7109375" style="11" hidden="1"/>
    <col min="15625" max="15625" width="10" style="11" hidden="1"/>
    <col min="15626" max="15626" width="11" style="11" hidden="1"/>
    <col min="15627" max="15627" width="4.5703125" style="11" hidden="1"/>
    <col min="15628" max="15628" width="9.7109375" style="11" hidden="1"/>
    <col min="15629" max="15629" width="13" style="11" hidden="1"/>
    <col min="15630" max="15630" width="12" style="11" hidden="1"/>
    <col min="15631" max="15631" width="11.7109375" style="11" hidden="1"/>
    <col min="15632" max="15632" width="13.140625" style="11" hidden="1"/>
    <col min="15633" max="15876" width="9.140625" style="11" hidden="1"/>
    <col min="15877" max="15877" width="4.28515625" style="11" hidden="1"/>
    <col min="15878" max="15878" width="34.7109375" style="11" hidden="1"/>
    <col min="15879" max="15879" width="13.140625" style="11" hidden="1"/>
    <col min="15880" max="15880" width="6.7109375" style="11" hidden="1"/>
    <col min="15881" max="15881" width="10" style="11" hidden="1"/>
    <col min="15882" max="15882" width="11" style="11" hidden="1"/>
    <col min="15883" max="15883" width="4.5703125" style="11" hidden="1"/>
    <col min="15884" max="15884" width="9.7109375" style="11" hidden="1"/>
    <col min="15885" max="15885" width="13" style="11" hidden="1"/>
    <col min="15886" max="15886" width="12" style="11" hidden="1"/>
    <col min="15887" max="15887" width="11.7109375" style="11" hidden="1"/>
    <col min="15888" max="15888" width="13.140625" style="11" hidden="1"/>
    <col min="15889" max="16132" width="9.140625" style="11" hidden="1"/>
    <col min="16133" max="16133" width="4.28515625" style="11" hidden="1"/>
    <col min="16134" max="16134" width="34.7109375" style="11" hidden="1"/>
    <col min="16135" max="16135" width="13.140625" style="11" hidden="1"/>
    <col min="16136" max="16136" width="6.7109375" style="11" hidden="1"/>
    <col min="16137" max="16137" width="10" style="11" hidden="1"/>
    <col min="16138" max="16138" width="11" style="11" hidden="1"/>
    <col min="16139" max="16139" width="4.5703125" style="11" hidden="1"/>
    <col min="16140" max="16140" width="9.7109375" style="11" hidden="1"/>
    <col min="16141" max="16141" width="13" style="11" hidden="1"/>
    <col min="16142" max="16142" width="12" style="11" hidden="1"/>
    <col min="16143" max="16143" width="11.7109375" style="11" hidden="1"/>
    <col min="16144" max="16144" width="13.140625" style="11" hidden="1"/>
    <col min="16145" max="16145" width="12" style="11" hidden="1"/>
    <col min="16146" max="16146" width="11.7109375" style="11" hidden="1"/>
    <col min="16147" max="16148" width="13.140625" style="11" hidden="1"/>
    <col min="16149" max="16149" width="12" style="11" hidden="1"/>
    <col min="16150" max="16150" width="11.7109375" style="11" hidden="1"/>
    <col min="16151" max="16152" width="13.140625" style="11" hidden="1"/>
    <col min="16153" max="16384" width="9.140625" style="11" hidden="1"/>
  </cols>
  <sheetData>
    <row r="1" spans="1:17" ht="7.5" customHeight="1">
      <c r="B1" s="1"/>
      <c r="C1" s="4"/>
      <c r="D1" s="1"/>
      <c r="E1" s="1"/>
      <c r="F1" s="1"/>
      <c r="G1" s="1"/>
      <c r="H1" s="3"/>
      <c r="I1" s="1"/>
      <c r="J1" s="1"/>
      <c r="K1" s="1"/>
      <c r="L1" s="5"/>
      <c r="M1" s="5"/>
      <c r="N1" s="5"/>
      <c r="O1" s="5"/>
    </row>
    <row r="2" spans="1:17" ht="21" customHeight="1">
      <c r="B2" s="245" t="s">
        <v>727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</row>
    <row r="3" spans="1:17" ht="7.5" customHeight="1" thickBot="1">
      <c r="B3" s="1"/>
      <c r="C3" s="4"/>
      <c r="D3" s="1"/>
      <c r="E3" s="1"/>
      <c r="F3" s="1"/>
      <c r="G3" s="1"/>
      <c r="H3" s="3"/>
      <c r="I3" s="1"/>
      <c r="J3" s="1"/>
      <c r="K3" s="1"/>
      <c r="L3" s="5"/>
      <c r="M3" s="5"/>
      <c r="N3" s="5"/>
      <c r="O3" s="5"/>
    </row>
    <row r="4" spans="1:17" ht="30.75" customHeight="1" thickBot="1">
      <c r="B4" s="172" t="s">
        <v>264</v>
      </c>
      <c r="C4" s="173" t="s">
        <v>265</v>
      </c>
      <c r="D4" s="172" t="s">
        <v>641</v>
      </c>
      <c r="E4" s="173" t="s">
        <v>266</v>
      </c>
      <c r="F4" s="172" t="s">
        <v>267</v>
      </c>
      <c r="G4" s="194" t="s">
        <v>650</v>
      </c>
      <c r="H4" s="240" t="s">
        <v>375</v>
      </c>
      <c r="I4" s="174" t="s">
        <v>269</v>
      </c>
      <c r="J4" s="174" t="s">
        <v>270</v>
      </c>
      <c r="K4" s="199" t="s">
        <v>645</v>
      </c>
      <c r="L4" s="176" t="s">
        <v>272</v>
      </c>
      <c r="M4" s="176" t="s">
        <v>2</v>
      </c>
      <c r="N4" s="176" t="s">
        <v>376</v>
      </c>
      <c r="O4" s="176" t="s">
        <v>377</v>
      </c>
    </row>
    <row r="5" spans="1:17" s="2" customFormat="1" ht="15.75" customHeight="1">
      <c r="A5" s="82"/>
      <c r="B5" s="196" t="s">
        <v>482</v>
      </c>
      <c r="C5" s="197"/>
      <c r="D5" s="197"/>
      <c r="E5" s="197"/>
      <c r="F5" s="198"/>
      <c r="G5" s="192"/>
      <c r="H5" s="157" t="s">
        <v>274</v>
      </c>
      <c r="I5" s="317" t="s">
        <v>482</v>
      </c>
      <c r="J5" s="318"/>
      <c r="K5" s="47" t="s">
        <v>274</v>
      </c>
      <c r="L5" s="223"/>
      <c r="M5" s="224"/>
      <c r="N5" s="224"/>
      <c r="O5" s="225" t="s">
        <v>448</v>
      </c>
      <c r="P5" s="250"/>
      <c r="Q5" s="227"/>
    </row>
    <row r="6" spans="1:17" ht="27.75" customHeight="1">
      <c r="B6" s="27">
        <v>1</v>
      </c>
      <c r="C6" s="34" t="s">
        <v>540</v>
      </c>
      <c r="D6" s="27"/>
      <c r="E6" s="27" t="s">
        <v>304</v>
      </c>
      <c r="F6" s="27" t="s">
        <v>445</v>
      </c>
      <c r="G6" s="27" t="s">
        <v>569</v>
      </c>
      <c r="H6" s="28">
        <v>558.1</v>
      </c>
      <c r="I6" s="27" t="s">
        <v>385</v>
      </c>
      <c r="J6" s="27" t="s">
        <v>6</v>
      </c>
      <c r="K6" s="28">
        <v>558</v>
      </c>
      <c r="L6" s="29">
        <v>13952504.050739734</v>
      </c>
      <c r="M6" s="29">
        <v>4325839.9595944043</v>
      </c>
      <c r="N6" s="29">
        <v>2292736.3674192927</v>
      </c>
      <c r="O6" s="50">
        <f t="shared" ref="O6:O17" si="0">SUM(L6:N6)</f>
        <v>20571080.377753429</v>
      </c>
    </row>
    <row r="7" spans="1:17" ht="22.5" customHeight="1">
      <c r="B7" s="323">
        <v>2</v>
      </c>
      <c r="C7" s="283" t="s">
        <v>513</v>
      </c>
      <c r="D7" s="52"/>
      <c r="E7" s="323" t="s">
        <v>304</v>
      </c>
      <c r="F7" s="27" t="s">
        <v>110</v>
      </c>
      <c r="G7" s="323" t="s">
        <v>569</v>
      </c>
      <c r="H7" s="337">
        <v>2996</v>
      </c>
      <c r="I7" s="27" t="s">
        <v>440</v>
      </c>
      <c r="J7" s="27" t="s">
        <v>0</v>
      </c>
      <c r="K7" s="28">
        <v>1488.9</v>
      </c>
      <c r="L7" s="29">
        <v>74449705</v>
      </c>
      <c r="M7" s="29">
        <v>57656197.461972594</v>
      </c>
      <c r="N7" s="29">
        <v>16040894.138027396</v>
      </c>
      <c r="O7" s="50">
        <f t="shared" si="0"/>
        <v>148146796.59999999</v>
      </c>
    </row>
    <row r="8" spans="1:17" ht="22.5" customHeight="1">
      <c r="B8" s="360"/>
      <c r="C8" s="379"/>
      <c r="D8" s="180"/>
      <c r="E8" s="360"/>
      <c r="F8" s="27" t="s">
        <v>111</v>
      </c>
      <c r="G8" s="360"/>
      <c r="H8" s="380"/>
      <c r="I8" s="27" t="s">
        <v>427</v>
      </c>
      <c r="J8" s="27" t="s">
        <v>6</v>
      </c>
      <c r="K8" s="28">
        <v>303.98</v>
      </c>
      <c r="L8" s="29">
        <v>15198999.999999991</v>
      </c>
      <c r="M8" s="29">
        <v>13279999.253593171</v>
      </c>
      <c r="N8" s="29">
        <v>7684807.5272287484</v>
      </c>
      <c r="O8" s="50">
        <f t="shared" si="0"/>
        <v>36163806.780821912</v>
      </c>
    </row>
    <row r="9" spans="1:17" ht="22.5" customHeight="1">
      <c r="A9" s="82"/>
      <c r="B9" s="324"/>
      <c r="C9" s="284"/>
      <c r="D9" s="179"/>
      <c r="E9" s="324"/>
      <c r="F9" s="27" t="s">
        <v>112</v>
      </c>
      <c r="G9" s="324"/>
      <c r="H9" s="338"/>
      <c r="I9" s="27" t="s">
        <v>355</v>
      </c>
      <c r="J9" s="27" t="s">
        <v>105</v>
      </c>
      <c r="K9" s="28">
        <v>1203.1099999999999</v>
      </c>
      <c r="L9" s="29">
        <v>60155599.999999955</v>
      </c>
      <c r="M9" s="29">
        <v>54744475.570178732</v>
      </c>
      <c r="N9" s="29">
        <v>32246488.912013054</v>
      </c>
      <c r="O9" s="50">
        <f t="shared" si="0"/>
        <v>147146564.48219174</v>
      </c>
      <c r="Q9" s="227"/>
    </row>
    <row r="10" spans="1:17" ht="36.75" customHeight="1">
      <c r="B10" s="27">
        <v>3</v>
      </c>
      <c r="C10" s="34" t="s">
        <v>553</v>
      </c>
      <c r="D10" s="27"/>
      <c r="E10" s="27" t="s">
        <v>304</v>
      </c>
      <c r="F10" s="27" t="s">
        <v>113</v>
      </c>
      <c r="G10" s="27"/>
      <c r="H10" s="28">
        <v>667.6</v>
      </c>
      <c r="I10" s="27" t="s">
        <v>5</v>
      </c>
      <c r="J10" s="27" t="s">
        <v>0</v>
      </c>
      <c r="K10" s="28">
        <v>667.6</v>
      </c>
      <c r="L10" s="29">
        <v>66760000.000000015</v>
      </c>
      <c r="M10" s="29">
        <v>61515234.23506549</v>
      </c>
      <c r="N10" s="29">
        <v>2469576.9019208066</v>
      </c>
      <c r="O10" s="50">
        <f t="shared" si="0"/>
        <v>130744811.13698632</v>
      </c>
    </row>
    <row r="11" spans="1:17" ht="26.25" customHeight="1">
      <c r="B11" s="27">
        <v>4</v>
      </c>
      <c r="C11" s="48" t="s">
        <v>554</v>
      </c>
      <c r="D11" s="27"/>
      <c r="E11" s="48" t="s">
        <v>304</v>
      </c>
      <c r="F11" s="27" t="s">
        <v>114</v>
      </c>
      <c r="G11" s="27" t="s">
        <v>569</v>
      </c>
      <c r="H11" s="28">
        <v>2329.5700000000002</v>
      </c>
      <c r="I11" s="27" t="s">
        <v>59</v>
      </c>
      <c r="J11" s="27" t="s">
        <v>0</v>
      </c>
      <c r="K11" s="28">
        <v>2329.5700000000002</v>
      </c>
      <c r="L11" s="29">
        <v>232957000.00000006</v>
      </c>
      <c r="M11" s="29">
        <v>118941343.97144528</v>
      </c>
      <c r="N11" s="29">
        <v>79447843.555951968</v>
      </c>
      <c r="O11" s="50">
        <f t="shared" si="0"/>
        <v>431346187.52739727</v>
      </c>
    </row>
    <row r="12" spans="1:17" ht="24" customHeight="1">
      <c r="A12" s="81" t="s">
        <v>494</v>
      </c>
      <c r="B12" s="323">
        <v>5</v>
      </c>
      <c r="C12" s="361" t="s">
        <v>556</v>
      </c>
      <c r="D12" s="276">
        <v>1</v>
      </c>
      <c r="E12" s="330" t="s">
        <v>444</v>
      </c>
      <c r="F12" s="282" t="s">
        <v>477</v>
      </c>
      <c r="G12" s="323" t="s">
        <v>569</v>
      </c>
      <c r="H12" s="337">
        <v>1390.46</v>
      </c>
      <c r="I12" s="30" t="s">
        <v>674</v>
      </c>
      <c r="J12" s="276" t="s">
        <v>0</v>
      </c>
      <c r="K12" s="28">
        <v>900</v>
      </c>
      <c r="L12" s="29">
        <v>0</v>
      </c>
      <c r="M12" s="29">
        <f>[1]ETHANOL!V1881</f>
        <v>0</v>
      </c>
      <c r="N12" s="29">
        <f>[1]ETHANOL!W1881</f>
        <v>0</v>
      </c>
      <c r="O12" s="50">
        <f t="shared" si="0"/>
        <v>0</v>
      </c>
      <c r="P12" s="1"/>
      <c r="Q12" s="1"/>
    </row>
    <row r="13" spans="1:17" ht="24" customHeight="1">
      <c r="A13" s="81" t="s">
        <v>495</v>
      </c>
      <c r="B13" s="360"/>
      <c r="C13" s="362"/>
      <c r="D13" s="276">
        <v>1</v>
      </c>
      <c r="E13" s="331"/>
      <c r="F13" s="282" t="s">
        <v>478</v>
      </c>
      <c r="G13" s="360"/>
      <c r="H13" s="380"/>
      <c r="I13" s="30" t="s">
        <v>675</v>
      </c>
      <c r="J13" s="276" t="s">
        <v>6</v>
      </c>
      <c r="K13" s="28">
        <v>293.62</v>
      </c>
      <c r="L13" s="29">
        <v>0</v>
      </c>
      <c r="M13" s="29">
        <f>[1]ETHANOL!V1920</f>
        <v>-4.9501423907198326E-2</v>
      </c>
      <c r="N13" s="29">
        <f>[1]ETHANOL!W1920</f>
        <v>4.9501423907198326E-2</v>
      </c>
      <c r="O13" s="50">
        <f t="shared" si="0"/>
        <v>0</v>
      </c>
      <c r="P13" s="1"/>
      <c r="Q13" s="1"/>
    </row>
    <row r="14" spans="1:17" ht="24" customHeight="1">
      <c r="A14" s="81" t="s">
        <v>496</v>
      </c>
      <c r="B14" s="324"/>
      <c r="C14" s="363"/>
      <c r="D14" s="276">
        <v>1</v>
      </c>
      <c r="E14" s="332"/>
      <c r="F14" s="31" t="s">
        <v>479</v>
      </c>
      <c r="G14" s="324"/>
      <c r="H14" s="338"/>
      <c r="I14" s="31" t="s">
        <v>676</v>
      </c>
      <c r="J14" s="31" t="s">
        <v>105</v>
      </c>
      <c r="K14" s="32">
        <v>196.84</v>
      </c>
      <c r="L14" s="29">
        <f>[1]ETHANOL!U1958</f>
        <v>0</v>
      </c>
      <c r="M14" s="29">
        <f>[1]ETHANOL!V1958</f>
        <v>0</v>
      </c>
      <c r="N14" s="29">
        <f>[1]ETHANOL!W1958</f>
        <v>0</v>
      </c>
      <c r="O14" s="50">
        <f t="shared" si="0"/>
        <v>0</v>
      </c>
      <c r="P14" s="1"/>
      <c r="Q14" s="1"/>
    </row>
    <row r="15" spans="1:17" ht="38.25" customHeight="1">
      <c r="A15" s="81" t="s">
        <v>497</v>
      </c>
      <c r="B15" s="51">
        <v>6</v>
      </c>
      <c r="C15" s="269" t="s">
        <v>557</v>
      </c>
      <c r="D15" s="31"/>
      <c r="E15" s="268" t="s">
        <v>444</v>
      </c>
      <c r="F15" s="31" t="s">
        <v>498</v>
      </c>
      <c r="G15" s="31"/>
      <c r="H15" s="32">
        <v>900.3</v>
      </c>
      <c r="I15" s="31" t="s">
        <v>680</v>
      </c>
      <c r="J15" s="31" t="s">
        <v>0</v>
      </c>
      <c r="K15" s="32">
        <v>900.3</v>
      </c>
      <c r="L15" s="29">
        <v>0.1705479621887207</v>
      </c>
      <c r="M15" s="29">
        <v>-1.6260461823581016E-3</v>
      </c>
      <c r="N15" s="29">
        <v>1.6260461823581016E-3</v>
      </c>
      <c r="O15" s="50">
        <f t="shared" si="0"/>
        <v>0.1705479621887207</v>
      </c>
    </row>
    <row r="16" spans="1:17" ht="26.25" customHeight="1">
      <c r="A16" s="81" t="s">
        <v>677</v>
      </c>
      <c r="B16" s="285">
        <v>7</v>
      </c>
      <c r="C16" s="320" t="s">
        <v>697</v>
      </c>
      <c r="D16" s="32"/>
      <c r="E16" s="31" t="s">
        <v>444</v>
      </c>
      <c r="F16" s="32" t="s">
        <v>670</v>
      </c>
      <c r="G16" s="32"/>
      <c r="H16" s="32">
        <v>2233.79</v>
      </c>
      <c r="I16" s="31" t="s">
        <v>682</v>
      </c>
      <c r="J16" s="31" t="s">
        <v>0</v>
      </c>
      <c r="K16" s="32">
        <v>2233.79</v>
      </c>
      <c r="L16" s="29">
        <v>0</v>
      </c>
      <c r="M16" s="29">
        <v>0</v>
      </c>
      <c r="N16" s="29">
        <v>0</v>
      </c>
      <c r="O16" s="50">
        <f t="shared" si="0"/>
        <v>0</v>
      </c>
    </row>
    <row r="17" spans="1:17" ht="26.25" customHeight="1">
      <c r="A17" s="81" t="s">
        <v>678</v>
      </c>
      <c r="B17" s="286"/>
      <c r="C17" s="322"/>
      <c r="D17" s="32"/>
      <c r="E17" s="31" t="s">
        <v>444</v>
      </c>
      <c r="F17" s="32" t="s">
        <v>679</v>
      </c>
      <c r="G17" s="32"/>
      <c r="H17" s="32">
        <v>45.96</v>
      </c>
      <c r="I17" s="31" t="s">
        <v>681</v>
      </c>
      <c r="J17" s="31" t="s">
        <v>0</v>
      </c>
      <c r="K17" s="32">
        <v>45.96</v>
      </c>
      <c r="L17" s="29">
        <v>0</v>
      </c>
      <c r="M17" s="29">
        <v>0</v>
      </c>
      <c r="N17" s="29">
        <v>0</v>
      </c>
      <c r="O17" s="50">
        <f t="shared" si="0"/>
        <v>0</v>
      </c>
    </row>
    <row r="18" spans="1:17" s="1" customFormat="1" ht="12" thickBot="1">
      <c r="A18" s="81"/>
      <c r="C18" s="4"/>
      <c r="H18" s="3"/>
      <c r="I18" s="3"/>
      <c r="J18" s="3"/>
      <c r="K18" s="3"/>
      <c r="L18" s="5"/>
      <c r="M18" s="5"/>
      <c r="N18" s="5"/>
      <c r="O18" s="5"/>
      <c r="P18" s="249"/>
      <c r="Q18" s="226"/>
    </row>
    <row r="19" spans="1:17" s="2" customFormat="1" ht="22.5" customHeight="1" thickBot="1">
      <c r="A19" s="82"/>
      <c r="D19" s="1"/>
      <c r="E19" s="372" t="s">
        <v>444</v>
      </c>
      <c r="F19" s="373"/>
      <c r="G19" s="65" t="s">
        <v>580</v>
      </c>
      <c r="H19" s="375" t="s">
        <v>3</v>
      </c>
      <c r="I19" s="376"/>
      <c r="J19" s="377"/>
      <c r="K19" s="65" t="s">
        <v>580</v>
      </c>
      <c r="L19" s="90">
        <f>SUM(L6:L18)</f>
        <v>463473809.22128773</v>
      </c>
      <c r="M19" s="90">
        <f>SUM(M6:M18)</f>
        <v>310463090.40072215</v>
      </c>
      <c r="N19" s="90">
        <f>SUM(N6:N18)</f>
        <v>140182347.45368871</v>
      </c>
      <c r="O19" s="90">
        <f>SUM(O6:O18)</f>
        <v>914119247.07569861</v>
      </c>
      <c r="P19" s="251"/>
      <c r="Q19" s="241"/>
    </row>
    <row r="20" spans="1:17" s="1" customFormat="1">
      <c r="A20" s="81"/>
      <c r="C20" s="4"/>
      <c r="H20" s="3"/>
      <c r="I20" s="3"/>
      <c r="J20" s="3"/>
      <c r="K20" s="3"/>
      <c r="L20" s="5"/>
      <c r="M20" s="84">
        <f>SUM(M19:N19)</f>
        <v>450645437.85441089</v>
      </c>
      <c r="N20" s="5"/>
      <c r="O20" s="5"/>
      <c r="P20" s="249"/>
      <c r="Q20" s="226"/>
    </row>
    <row r="21" spans="1:17" s="1" customFormat="1">
      <c r="A21" s="81"/>
      <c r="C21" s="4"/>
      <c r="H21" s="3"/>
      <c r="I21" s="3"/>
      <c r="J21" s="3"/>
      <c r="K21" s="3"/>
      <c r="L21" s="5"/>
      <c r="M21" s="5"/>
      <c r="N21" s="5"/>
      <c r="O21" s="5"/>
      <c r="P21" s="249"/>
      <c r="Q21" s="226"/>
    </row>
    <row r="22" spans="1:17" s="1" customFormat="1">
      <c r="A22" s="81"/>
      <c r="C22" s="4"/>
      <c r="H22" s="3"/>
      <c r="I22" s="3"/>
      <c r="J22" s="3"/>
      <c r="K22" s="3"/>
      <c r="L22" s="5"/>
      <c r="M22" s="5"/>
      <c r="N22" s="5"/>
      <c r="O22" s="5"/>
      <c r="P22" s="249"/>
      <c r="Q22" s="226"/>
    </row>
    <row r="23" spans="1:17" s="1" customFormat="1" ht="12" thickBot="1">
      <c r="A23" s="81"/>
      <c r="C23" s="4"/>
      <c r="H23" s="3"/>
      <c r="I23" s="3"/>
      <c r="J23" s="3"/>
      <c r="K23" s="3"/>
      <c r="L23" s="5"/>
      <c r="M23" s="5"/>
      <c r="N23" s="5"/>
      <c r="O23" s="5"/>
      <c r="P23" s="249"/>
      <c r="Q23" s="226"/>
    </row>
    <row r="24" spans="1:17" ht="30.75" customHeight="1" thickBot="1">
      <c r="B24" s="172" t="s">
        <v>264</v>
      </c>
      <c r="C24" s="173" t="s">
        <v>265</v>
      </c>
      <c r="D24" s="172" t="s">
        <v>641</v>
      </c>
      <c r="E24" s="173" t="s">
        <v>266</v>
      </c>
      <c r="F24" s="172" t="s">
        <v>267</v>
      </c>
      <c r="G24" s="194" t="s">
        <v>650</v>
      </c>
      <c r="H24" s="174" t="s">
        <v>375</v>
      </c>
      <c r="I24" s="174" t="s">
        <v>269</v>
      </c>
      <c r="J24" s="174" t="s">
        <v>270</v>
      </c>
      <c r="K24" s="199" t="s">
        <v>645</v>
      </c>
      <c r="L24" s="176" t="s">
        <v>272</v>
      </c>
      <c r="M24" s="176" t="s">
        <v>2</v>
      </c>
      <c r="N24" s="176" t="s">
        <v>376</v>
      </c>
      <c r="O24" s="176" t="s">
        <v>377</v>
      </c>
    </row>
    <row r="25" spans="1:17" s="2" customFormat="1" ht="15.75" customHeight="1">
      <c r="A25" s="82"/>
      <c r="B25" s="196" t="s">
        <v>482</v>
      </c>
      <c r="C25" s="197"/>
      <c r="D25" s="197"/>
      <c r="E25" s="197"/>
      <c r="F25" s="198"/>
      <c r="G25" s="192"/>
      <c r="H25" s="157" t="s">
        <v>274</v>
      </c>
      <c r="I25" s="317" t="s">
        <v>482</v>
      </c>
      <c r="J25" s="318"/>
      <c r="K25" s="47" t="s">
        <v>274</v>
      </c>
      <c r="L25" s="223"/>
      <c r="M25" s="224"/>
      <c r="N25" s="224"/>
      <c r="O25" s="225" t="s">
        <v>448</v>
      </c>
      <c r="P25" s="250"/>
      <c r="Q25" s="227"/>
    </row>
    <row r="26" spans="1:17" ht="26.25" customHeight="1">
      <c r="A26" s="81" t="s">
        <v>501</v>
      </c>
      <c r="B26" s="27">
        <v>1</v>
      </c>
      <c r="C26" s="34" t="s">
        <v>490</v>
      </c>
      <c r="D26" s="27"/>
      <c r="E26" s="27" t="s">
        <v>357</v>
      </c>
      <c r="F26" s="27" t="s">
        <v>480</v>
      </c>
      <c r="G26" s="27" t="s">
        <v>569</v>
      </c>
      <c r="H26" s="28">
        <v>3412.98</v>
      </c>
      <c r="I26" s="30" t="s">
        <v>462</v>
      </c>
      <c r="J26" s="27" t="s">
        <v>0</v>
      </c>
      <c r="K26" s="28">
        <v>3412.98</v>
      </c>
      <c r="L26" s="29">
        <v>341298000.00000006</v>
      </c>
      <c r="M26" s="29">
        <v>52069203.486591861</v>
      </c>
      <c r="N26" s="29">
        <v>36288652.655873895</v>
      </c>
      <c r="O26" s="50">
        <f t="shared" ref="O26:O28" si="1">SUM(L26:N26)</f>
        <v>429655856.14246583</v>
      </c>
    </row>
    <row r="27" spans="1:17" ht="26.25" customHeight="1">
      <c r="A27" s="81" t="s">
        <v>499</v>
      </c>
      <c r="B27" s="285">
        <v>2</v>
      </c>
      <c r="C27" s="320" t="s">
        <v>570</v>
      </c>
      <c r="D27" s="32"/>
      <c r="E27" s="31" t="s">
        <v>357</v>
      </c>
      <c r="F27" s="27" t="s">
        <v>30</v>
      </c>
      <c r="G27" s="191"/>
      <c r="H27" s="337">
        <v>4601.49</v>
      </c>
      <c r="I27" s="31" t="s">
        <v>672</v>
      </c>
      <c r="J27" s="27" t="s">
        <v>0</v>
      </c>
      <c r="K27" s="32">
        <v>1499.7</v>
      </c>
      <c r="L27" s="29">
        <v>0</v>
      </c>
      <c r="M27" s="29">
        <v>-3.9133796724554609E-3</v>
      </c>
      <c r="N27" s="29">
        <v>3.9133796724554609E-3</v>
      </c>
      <c r="O27" s="50">
        <f t="shared" si="1"/>
        <v>0</v>
      </c>
    </row>
    <row r="28" spans="1:17" ht="26.25" customHeight="1">
      <c r="A28" s="81" t="s">
        <v>499</v>
      </c>
      <c r="B28" s="286"/>
      <c r="C28" s="322"/>
      <c r="D28" s="32"/>
      <c r="E28" s="31" t="s">
        <v>357</v>
      </c>
      <c r="F28" s="27" t="s">
        <v>500</v>
      </c>
      <c r="G28" s="191"/>
      <c r="H28" s="338"/>
      <c r="I28" s="31" t="s">
        <v>673</v>
      </c>
      <c r="J28" s="27" t="s">
        <v>6</v>
      </c>
      <c r="K28" s="32">
        <v>3101.79</v>
      </c>
      <c r="L28" s="29">
        <v>0</v>
      </c>
      <c r="M28" s="29">
        <v>0</v>
      </c>
      <c r="N28" s="29">
        <v>0</v>
      </c>
      <c r="O28" s="50">
        <f t="shared" si="1"/>
        <v>0</v>
      </c>
    </row>
    <row r="29" spans="1:17" s="1" customFormat="1" ht="12" thickBot="1">
      <c r="A29" s="81"/>
      <c r="C29" s="4"/>
      <c r="H29" s="3"/>
      <c r="I29" s="3"/>
      <c r="J29" s="3"/>
      <c r="K29" s="3"/>
      <c r="L29" s="5"/>
      <c r="M29" s="5"/>
      <c r="N29" s="5"/>
      <c r="O29" s="5"/>
      <c r="P29" s="249"/>
      <c r="Q29" s="226"/>
    </row>
    <row r="30" spans="1:17" s="2" customFormat="1" ht="22.5" customHeight="1" thickBot="1">
      <c r="A30" s="81"/>
      <c r="D30" s="1"/>
      <c r="E30" s="372" t="s">
        <v>357</v>
      </c>
      <c r="F30" s="373"/>
      <c r="G30" s="65" t="s">
        <v>580</v>
      </c>
      <c r="H30" s="375" t="s">
        <v>3</v>
      </c>
      <c r="I30" s="376"/>
      <c r="J30" s="377"/>
      <c r="K30" s="65" t="s">
        <v>580</v>
      </c>
      <c r="L30" s="90">
        <f>SUM(L26:L29)</f>
        <v>341298000.00000006</v>
      </c>
      <c r="M30" s="90">
        <f>SUM(M26:M29)</f>
        <v>52069203.48267848</v>
      </c>
      <c r="N30" s="90">
        <f>SUM(N26:N29)</f>
        <v>36288652.659787275</v>
      </c>
      <c r="O30" s="90">
        <f>SUM(O26:O29)</f>
        <v>429655856.14246583</v>
      </c>
      <c r="P30" s="251"/>
      <c r="Q30" s="241"/>
    </row>
    <row r="31" spans="1:17" s="1" customFormat="1">
      <c r="A31" s="81"/>
      <c r="C31" s="4"/>
      <c r="H31" s="3"/>
      <c r="I31" s="3"/>
      <c r="J31" s="3"/>
      <c r="K31" s="3"/>
      <c r="L31" s="5"/>
      <c r="M31" s="84">
        <f>SUM(M30:N30)</f>
        <v>88357856.142465755</v>
      </c>
      <c r="N31" s="5"/>
      <c r="O31" s="5"/>
      <c r="P31" s="249"/>
      <c r="Q31" s="226"/>
    </row>
    <row r="32" spans="1:17" s="1" customFormat="1">
      <c r="A32" s="81"/>
      <c r="C32" s="4"/>
      <c r="H32" s="3"/>
      <c r="I32" s="3"/>
      <c r="J32" s="3"/>
      <c r="K32" s="3"/>
      <c r="L32" s="5"/>
      <c r="M32" s="5"/>
      <c r="N32" s="5"/>
      <c r="O32" s="5"/>
      <c r="P32" s="249"/>
      <c r="Q32" s="226"/>
    </row>
    <row r="33" spans="1:17" s="1" customFormat="1" ht="12" thickBot="1">
      <c r="A33" s="81"/>
      <c r="C33" s="4"/>
      <c r="H33" s="3"/>
      <c r="I33" s="3"/>
      <c r="J33" s="3"/>
      <c r="K33" s="3"/>
      <c r="L33" s="5"/>
      <c r="M33" s="5"/>
      <c r="N33" s="5"/>
      <c r="O33" s="5"/>
      <c r="P33" s="249"/>
      <c r="Q33" s="226"/>
    </row>
    <row r="34" spans="1:17" s="1" customFormat="1" ht="12" hidden="1" thickBot="1">
      <c r="A34" s="81"/>
      <c r="C34" s="4"/>
      <c r="H34" s="3"/>
      <c r="I34" s="3"/>
      <c r="J34" s="3"/>
      <c r="K34" s="3"/>
      <c r="L34" s="5"/>
      <c r="M34" s="5"/>
      <c r="N34" s="5"/>
      <c r="O34" s="5"/>
      <c r="P34" s="249"/>
      <c r="Q34" s="226"/>
    </row>
    <row r="35" spans="1:17" ht="30.75" customHeight="1" thickBot="1">
      <c r="B35" s="172" t="s">
        <v>264</v>
      </c>
      <c r="C35" s="173" t="s">
        <v>265</v>
      </c>
      <c r="D35" s="172" t="s">
        <v>641</v>
      </c>
      <c r="E35" s="173" t="s">
        <v>266</v>
      </c>
      <c r="F35" s="172" t="s">
        <v>267</v>
      </c>
      <c r="G35" s="194" t="s">
        <v>650</v>
      </c>
      <c r="H35" s="174" t="s">
        <v>375</v>
      </c>
      <c r="I35" s="174" t="s">
        <v>269</v>
      </c>
      <c r="J35" s="174" t="s">
        <v>270</v>
      </c>
      <c r="K35" s="175" t="s">
        <v>271</v>
      </c>
      <c r="L35" s="176" t="s">
        <v>272</v>
      </c>
      <c r="M35" s="176" t="s">
        <v>2</v>
      </c>
      <c r="N35" s="176" t="s">
        <v>376</v>
      </c>
      <c r="O35" s="176" t="s">
        <v>377</v>
      </c>
    </row>
    <row r="36" spans="1:17" s="2" customFormat="1" ht="15.75" customHeight="1">
      <c r="A36" s="81"/>
      <c r="B36" s="293" t="s">
        <v>482</v>
      </c>
      <c r="C36" s="378"/>
      <c r="D36" s="378"/>
      <c r="E36" s="378"/>
      <c r="F36" s="294"/>
      <c r="G36" s="177"/>
      <c r="H36" s="46" t="s">
        <v>274</v>
      </c>
      <c r="I36" s="293" t="s">
        <v>482</v>
      </c>
      <c r="J36" s="294"/>
      <c r="K36" s="47" t="s">
        <v>274</v>
      </c>
      <c r="L36" s="223"/>
      <c r="M36" s="224"/>
      <c r="N36" s="224"/>
      <c r="O36" s="225" t="s">
        <v>448</v>
      </c>
      <c r="P36" s="249"/>
      <c r="Q36" s="226"/>
    </row>
    <row r="37" spans="1:17" ht="27" customHeight="1">
      <c r="B37" s="27">
        <v>1</v>
      </c>
      <c r="C37" s="34" t="s">
        <v>558</v>
      </c>
      <c r="D37" s="27"/>
      <c r="E37" s="27" t="s">
        <v>360</v>
      </c>
      <c r="F37" s="27" t="s">
        <v>107</v>
      </c>
      <c r="G37" s="27"/>
      <c r="H37" s="28">
        <v>1812</v>
      </c>
      <c r="I37" s="27" t="s">
        <v>348</v>
      </c>
      <c r="J37" s="27" t="s">
        <v>0</v>
      </c>
      <c r="K37" s="28">
        <v>906</v>
      </c>
      <c r="L37" s="29">
        <v>89262724.958904088</v>
      </c>
      <c r="M37" s="29">
        <v>72950612.35437119</v>
      </c>
      <c r="N37" s="29">
        <v>83573262.86480689</v>
      </c>
      <c r="O37" s="50">
        <f t="shared" ref="O37:O39" si="2">SUM(L37:N37)</f>
        <v>245786600.17808217</v>
      </c>
    </row>
    <row r="38" spans="1:17" ht="22.5" customHeight="1">
      <c r="B38" s="323">
        <v>2</v>
      </c>
      <c r="C38" s="283" t="s">
        <v>559</v>
      </c>
      <c r="D38" s="52"/>
      <c r="E38" s="323" t="s">
        <v>360</v>
      </c>
      <c r="F38" s="27" t="s">
        <v>108</v>
      </c>
      <c r="G38" s="323"/>
      <c r="H38" s="337">
        <v>2407</v>
      </c>
      <c r="I38" s="27" t="s">
        <v>446</v>
      </c>
      <c r="J38" s="27" t="s">
        <v>0</v>
      </c>
      <c r="K38" s="28">
        <v>1140</v>
      </c>
      <c r="L38" s="29">
        <v>57317626.938630141</v>
      </c>
      <c r="M38" s="29">
        <v>37816311.806332819</v>
      </c>
      <c r="N38" s="29">
        <v>40469403.125283621</v>
      </c>
      <c r="O38" s="50">
        <f t="shared" si="2"/>
        <v>135603341.87024659</v>
      </c>
    </row>
    <row r="39" spans="1:17" ht="22.5" customHeight="1">
      <c r="B39" s="324"/>
      <c r="C39" s="284"/>
      <c r="D39" s="179"/>
      <c r="E39" s="324"/>
      <c r="F39" s="27" t="s">
        <v>109</v>
      </c>
      <c r="G39" s="324"/>
      <c r="H39" s="338"/>
      <c r="I39" s="27" t="s">
        <v>295</v>
      </c>
      <c r="J39" s="27" t="s">
        <v>6</v>
      </c>
      <c r="K39" s="28">
        <v>1117</v>
      </c>
      <c r="L39" s="29">
        <v>69934582.595505133</v>
      </c>
      <c r="M39" s="29">
        <v>108597531.95955972</v>
      </c>
      <c r="N39" s="29">
        <v>59722042.560217664</v>
      </c>
      <c r="O39" s="50">
        <f t="shared" si="2"/>
        <v>238254157.11528254</v>
      </c>
    </row>
    <row r="40" spans="1:17" s="1" customFormat="1" ht="12" thickBot="1">
      <c r="A40" s="81"/>
      <c r="C40" s="4"/>
      <c r="H40" s="3"/>
      <c r="I40" s="3"/>
      <c r="J40" s="3"/>
      <c r="K40" s="3"/>
      <c r="L40" s="5"/>
      <c r="M40" s="5"/>
      <c r="N40" s="5"/>
      <c r="O40" s="5"/>
      <c r="P40" s="249"/>
      <c r="Q40" s="226"/>
    </row>
    <row r="41" spans="1:17" s="2" customFormat="1" ht="22.5" customHeight="1" thickBot="1">
      <c r="A41" s="81"/>
      <c r="D41" s="1"/>
      <c r="E41" s="372" t="s">
        <v>360</v>
      </c>
      <c r="F41" s="373"/>
      <c r="G41" s="65" t="s">
        <v>580</v>
      </c>
      <c r="H41" s="375" t="s">
        <v>3</v>
      </c>
      <c r="I41" s="376"/>
      <c r="J41" s="377"/>
      <c r="K41" s="65" t="s">
        <v>580</v>
      </c>
      <c r="L41" s="90">
        <f>SUM(L36:L40)</f>
        <v>216514934.49303937</v>
      </c>
      <c r="M41" s="90">
        <f>SUM(M36:M40)</f>
        <v>219364456.12026376</v>
      </c>
      <c r="N41" s="90">
        <f>SUM(N36:N40)</f>
        <v>183764708.55030817</v>
      </c>
      <c r="O41" s="90">
        <f>SUM(O36:O40)</f>
        <v>619644099.16361129</v>
      </c>
      <c r="P41" s="251"/>
      <c r="Q41" s="241"/>
    </row>
    <row r="42" spans="1:17" s="1" customFormat="1">
      <c r="A42" s="81"/>
      <c r="C42" s="4"/>
      <c r="H42" s="3"/>
      <c r="L42" s="5"/>
      <c r="M42" s="84">
        <f>SUM(M41:N41)</f>
        <v>403129164.67057192</v>
      </c>
      <c r="N42" s="5"/>
      <c r="O42" s="5"/>
      <c r="P42" s="249"/>
      <c r="Q42" s="226"/>
    </row>
    <row r="43" spans="1:17" s="1" customFormat="1">
      <c r="A43" s="81"/>
      <c r="C43" s="4"/>
      <c r="H43" s="3"/>
      <c r="L43" s="5"/>
      <c r="M43" s="84"/>
      <c r="N43" s="5"/>
      <c r="O43" s="5"/>
      <c r="P43" s="249"/>
      <c r="Q43" s="226"/>
    </row>
    <row r="44" spans="1:17" s="1" customFormat="1">
      <c r="A44" s="81"/>
      <c r="C44" s="4"/>
      <c r="H44" s="3"/>
      <c r="L44" s="5"/>
      <c r="M44" s="84"/>
      <c r="N44" s="5"/>
      <c r="O44" s="5"/>
      <c r="P44" s="249"/>
      <c r="Q44" s="226"/>
    </row>
    <row r="45" spans="1:17" s="1" customFormat="1" ht="12" thickBot="1">
      <c r="A45" s="81"/>
      <c r="C45" s="4"/>
      <c r="H45" s="3"/>
      <c r="L45" s="5"/>
      <c r="M45" s="5"/>
      <c r="N45" s="5"/>
      <c r="O45" s="5"/>
      <c r="P45" s="249"/>
      <c r="Q45" s="226"/>
    </row>
    <row r="46" spans="1:17" s="2" customFormat="1" ht="22.5" customHeight="1" thickBot="1">
      <c r="A46" s="81"/>
      <c r="C46" s="364" t="s">
        <v>644</v>
      </c>
      <c r="D46" s="365"/>
      <c r="E46" s="366"/>
      <c r="F46" s="367"/>
      <c r="G46" s="1"/>
      <c r="H46" s="372" t="s">
        <v>409</v>
      </c>
      <c r="I46" s="374"/>
      <c r="J46" s="373"/>
      <c r="K46" s="65" t="s">
        <v>580</v>
      </c>
      <c r="L46" s="90">
        <f>SUM(L19+L30+L41)</f>
        <v>1021286743.7143271</v>
      </c>
      <c r="M46" s="90">
        <f>SUM(M19+M30+M41)</f>
        <v>581896750.00366437</v>
      </c>
      <c r="N46" s="90">
        <f>SUM(N19+N30+N41)</f>
        <v>360235708.66378415</v>
      </c>
      <c r="O46" s="90">
        <f>SUM(O19+O30+O41)</f>
        <v>1963419202.3817759</v>
      </c>
      <c r="P46" s="249"/>
      <c r="Q46" s="226"/>
    </row>
    <row r="47" spans="1:17" ht="22.5" customHeight="1" thickBot="1">
      <c r="B47" s="2"/>
      <c r="C47" s="368"/>
      <c r="D47" s="369"/>
      <c r="E47" s="370"/>
      <c r="F47" s="371"/>
      <c r="G47" s="1"/>
      <c r="H47" s="372" t="s">
        <v>447</v>
      </c>
      <c r="I47" s="374"/>
      <c r="J47" s="373"/>
      <c r="K47" s="297" t="s">
        <v>580</v>
      </c>
      <c r="L47" s="298"/>
      <c r="M47" s="91">
        <f>SUM(M46+N46)</f>
        <v>942132458.66744852</v>
      </c>
      <c r="N47" s="92"/>
      <c r="O47" s="87" t="s">
        <v>482</v>
      </c>
    </row>
    <row r="48" spans="1:17">
      <c r="B48" s="2"/>
    </row>
    <row r="49" spans="1:17">
      <c r="B49" s="2"/>
    </row>
    <row r="50" spans="1:17">
      <c r="B50" s="2"/>
      <c r="K50" s="272"/>
    </row>
    <row r="51" spans="1:17">
      <c r="B51" s="2"/>
      <c r="K51" s="272"/>
    </row>
    <row r="52" spans="1:17">
      <c r="B52" s="2"/>
      <c r="K52" s="272"/>
    </row>
    <row r="53" spans="1:17" hidden="1">
      <c r="B53" s="2"/>
      <c r="K53" s="272"/>
    </row>
    <row r="54" spans="1:17" hidden="1">
      <c r="B54" s="2"/>
      <c r="K54" s="272"/>
    </row>
    <row r="55" spans="1:17" hidden="1">
      <c r="B55" s="2"/>
      <c r="K55" s="272"/>
    </row>
    <row r="56" spans="1:17" hidden="1">
      <c r="B56" s="2"/>
      <c r="K56" s="272"/>
    </row>
    <row r="57" spans="1:17" hidden="1">
      <c r="B57" s="2"/>
      <c r="K57" s="272"/>
    </row>
    <row r="58" spans="1:17" hidden="1">
      <c r="B58" s="2"/>
      <c r="K58" s="272"/>
    </row>
    <row r="59" spans="1:17" hidden="1">
      <c r="A59" s="82"/>
      <c r="B59" s="2"/>
      <c r="K59" s="272"/>
      <c r="P59" s="250"/>
      <c r="Q59" s="227"/>
    </row>
    <row r="60" spans="1:17" hidden="1">
      <c r="B60" s="2"/>
      <c r="K60" s="272"/>
    </row>
    <row r="61" spans="1:17" hidden="1">
      <c r="B61" s="2"/>
      <c r="K61" s="272"/>
    </row>
    <row r="62" spans="1:17" hidden="1">
      <c r="B62" s="2"/>
      <c r="K62" s="272"/>
    </row>
    <row r="63" spans="1:17" hidden="1">
      <c r="B63" s="2"/>
      <c r="K63" s="272"/>
    </row>
    <row r="64" spans="1:17" hidden="1">
      <c r="B64" s="2"/>
      <c r="K64" s="272"/>
    </row>
    <row r="65" spans="1:17" hidden="1">
      <c r="A65" s="82"/>
      <c r="B65" s="2"/>
      <c r="K65" s="272"/>
      <c r="P65" s="250"/>
      <c r="Q65" s="227"/>
    </row>
    <row r="66" spans="1:17" hidden="1">
      <c r="B66" s="2"/>
      <c r="K66" s="272"/>
    </row>
    <row r="67" spans="1:17" hidden="1">
      <c r="B67" s="2"/>
      <c r="K67" s="272"/>
    </row>
    <row r="68" spans="1:17" hidden="1">
      <c r="B68" s="2"/>
      <c r="K68" s="272"/>
    </row>
    <row r="69" spans="1:17" hidden="1">
      <c r="B69" s="2"/>
      <c r="K69" s="272"/>
    </row>
    <row r="70" spans="1:17" hidden="1">
      <c r="B70" s="2"/>
      <c r="K70" s="272"/>
    </row>
    <row r="71" spans="1:17" hidden="1">
      <c r="B71" s="2"/>
      <c r="K71" s="272"/>
    </row>
    <row r="72" spans="1:17" hidden="1">
      <c r="B72" s="2"/>
      <c r="K72" s="272"/>
    </row>
    <row r="73" spans="1:17" hidden="1">
      <c r="B73" s="2"/>
      <c r="K73" s="272"/>
    </row>
    <row r="74" spans="1:17" hidden="1">
      <c r="A74" s="82"/>
      <c r="B74" s="2"/>
      <c r="K74" s="272"/>
      <c r="P74" s="250"/>
      <c r="Q74" s="227"/>
    </row>
    <row r="75" spans="1:17" hidden="1">
      <c r="B75" s="2"/>
      <c r="K75" s="272"/>
    </row>
    <row r="76" spans="1:17" hidden="1">
      <c r="B76" s="2"/>
      <c r="K76" s="272"/>
    </row>
    <row r="77" spans="1:17" hidden="1">
      <c r="B77" s="2"/>
      <c r="K77" s="272"/>
    </row>
    <row r="78" spans="1:17" hidden="1">
      <c r="B78" s="2"/>
      <c r="K78" s="272"/>
    </row>
    <row r="79" spans="1:17" hidden="1">
      <c r="B79" s="2"/>
      <c r="K79" s="272"/>
    </row>
    <row r="80" spans="1:17" hidden="1">
      <c r="A80" s="82"/>
      <c r="B80" s="2"/>
      <c r="K80" s="272"/>
      <c r="P80" s="250"/>
      <c r="Q80" s="227"/>
    </row>
    <row r="81" spans="1:17" hidden="1">
      <c r="B81" s="2"/>
      <c r="K81" s="272"/>
    </row>
    <row r="82" spans="1:17" hidden="1">
      <c r="B82" s="2"/>
      <c r="K82" s="272"/>
    </row>
    <row r="83" spans="1:17" hidden="1">
      <c r="B83" s="2"/>
      <c r="K83" s="272"/>
    </row>
    <row r="84" spans="1:17" hidden="1">
      <c r="A84" s="82"/>
      <c r="B84" s="2"/>
      <c r="K84" s="272"/>
      <c r="P84" s="250"/>
      <c r="Q84" s="227"/>
    </row>
    <row r="85" spans="1:17" hidden="1">
      <c r="B85" s="2"/>
      <c r="K85" s="272"/>
    </row>
    <row r="86" spans="1:17" hidden="1">
      <c r="K86" s="272"/>
    </row>
    <row r="87" spans="1:17" hidden="1">
      <c r="K87" s="272"/>
    </row>
    <row r="88" spans="1:17" hidden="1">
      <c r="K88" s="272"/>
    </row>
    <row r="89" spans="1:17" hidden="1">
      <c r="K89" s="272"/>
    </row>
    <row r="90" spans="1:17" hidden="1">
      <c r="A90" s="82"/>
      <c r="K90" s="272"/>
      <c r="P90" s="250"/>
      <c r="Q90" s="227"/>
    </row>
    <row r="91" spans="1:17" hidden="1">
      <c r="K91" s="272"/>
    </row>
    <row r="92" spans="1:17" hidden="1">
      <c r="K92" s="272"/>
    </row>
    <row r="93" spans="1:17" hidden="1">
      <c r="K93" s="272"/>
    </row>
    <row r="94" spans="1:17" hidden="1">
      <c r="A94" s="82"/>
      <c r="K94" s="272"/>
      <c r="P94" s="250"/>
      <c r="Q94" s="227"/>
    </row>
    <row r="95" spans="1:17">
      <c r="K95" s="272"/>
    </row>
    <row r="96" spans="1:17">
      <c r="K96" s="272"/>
    </row>
    <row r="97" spans="1:17" hidden="1">
      <c r="K97" s="272"/>
    </row>
    <row r="98" spans="1:17" hidden="1">
      <c r="K98" s="272"/>
    </row>
    <row r="99" spans="1:17" hidden="1">
      <c r="K99" s="272"/>
    </row>
    <row r="100" spans="1:17" hidden="1">
      <c r="A100" s="82"/>
      <c r="K100" s="272"/>
      <c r="P100" s="250"/>
      <c r="Q100" s="227"/>
    </row>
    <row r="101" spans="1:17" hidden="1">
      <c r="K101" s="272"/>
    </row>
    <row r="102" spans="1:17" hidden="1">
      <c r="K102" s="272"/>
    </row>
    <row r="103" spans="1:17" hidden="1">
      <c r="K103" s="272"/>
    </row>
    <row r="104" spans="1:17" hidden="1">
      <c r="K104" s="272"/>
    </row>
    <row r="105" spans="1:17" hidden="1">
      <c r="K105" s="272"/>
    </row>
    <row r="106" spans="1:17" hidden="1">
      <c r="K106" s="272"/>
    </row>
    <row r="107" spans="1:17" hidden="1">
      <c r="K107" s="272"/>
    </row>
    <row r="108" spans="1:17" hidden="1">
      <c r="K108" s="272"/>
    </row>
    <row r="109" spans="1:17" hidden="1">
      <c r="A109" s="82"/>
      <c r="K109" s="272"/>
      <c r="P109" s="250"/>
      <c r="Q109" s="227"/>
    </row>
    <row r="110" spans="1:17" hidden="1">
      <c r="K110" s="272"/>
    </row>
    <row r="111" spans="1:17" hidden="1">
      <c r="D111" s="9"/>
      <c r="E111" s="9"/>
      <c r="F111" s="9"/>
      <c r="G111" s="9"/>
      <c r="H111" s="10"/>
      <c r="I111" s="9"/>
      <c r="J111" s="9"/>
      <c r="K111" s="274"/>
      <c r="L111" s="12"/>
      <c r="M111" s="12"/>
      <c r="N111" s="12"/>
      <c r="O111" s="12"/>
    </row>
    <row r="112" spans="1:17" hidden="1">
      <c r="D112" s="9"/>
      <c r="E112" s="9"/>
      <c r="F112" s="9"/>
      <c r="G112" s="9"/>
      <c r="H112" s="10"/>
      <c r="I112" s="9"/>
      <c r="J112" s="9"/>
      <c r="K112" s="274"/>
      <c r="L112" s="12"/>
      <c r="M112" s="12"/>
      <c r="N112" s="12"/>
      <c r="O112" s="12"/>
    </row>
    <row r="113" spans="1:17" hidden="1">
      <c r="D113" s="13"/>
      <c r="E113" s="13"/>
      <c r="F113" s="13"/>
      <c r="G113" s="13"/>
      <c r="H113" s="16"/>
      <c r="I113" s="13"/>
      <c r="J113" s="13"/>
      <c r="K113" s="275"/>
      <c r="L113" s="18"/>
      <c r="M113" s="18"/>
      <c r="N113" s="18"/>
      <c r="O113" s="18"/>
    </row>
    <row r="114" spans="1:17" hidden="1">
      <c r="D114" s="13"/>
      <c r="E114" s="13"/>
      <c r="F114" s="13"/>
      <c r="G114" s="13"/>
      <c r="H114" s="16"/>
      <c r="I114" s="13"/>
      <c r="J114" s="13"/>
      <c r="K114" s="275"/>
      <c r="L114" s="18"/>
      <c r="M114" s="18"/>
      <c r="N114" s="18"/>
      <c r="O114" s="18"/>
    </row>
    <row r="115" spans="1:17" hidden="1">
      <c r="A115" s="82"/>
      <c r="D115" s="13"/>
      <c r="E115" s="13"/>
      <c r="F115" s="13"/>
      <c r="G115" s="13"/>
      <c r="H115" s="16"/>
      <c r="I115" s="13"/>
      <c r="J115" s="13"/>
      <c r="K115" s="275"/>
      <c r="L115" s="18"/>
      <c r="M115" s="18"/>
      <c r="N115" s="18"/>
      <c r="O115" s="18"/>
      <c r="P115" s="250"/>
      <c r="Q115" s="227"/>
    </row>
    <row r="116" spans="1:17" hidden="1">
      <c r="D116" s="13"/>
      <c r="E116" s="13"/>
      <c r="F116" s="13"/>
      <c r="G116" s="13"/>
      <c r="H116" s="16"/>
      <c r="I116" s="13"/>
      <c r="J116" s="13"/>
      <c r="K116" s="275"/>
      <c r="L116" s="18"/>
      <c r="M116" s="18"/>
      <c r="N116" s="18"/>
      <c r="O116" s="18"/>
    </row>
    <row r="117" spans="1:17" hidden="1">
      <c r="D117" s="13"/>
      <c r="E117" s="13"/>
      <c r="F117" s="13"/>
      <c r="G117" s="13"/>
      <c r="H117" s="16"/>
      <c r="I117" s="13"/>
      <c r="J117" s="13"/>
      <c r="K117" s="275"/>
      <c r="L117" s="18"/>
      <c r="M117" s="18"/>
      <c r="N117" s="18"/>
      <c r="O117" s="18"/>
    </row>
    <row r="118" spans="1:17" hidden="1">
      <c r="A118" s="82"/>
      <c r="D118" s="13"/>
      <c r="E118" s="13"/>
      <c r="F118" s="13"/>
      <c r="G118" s="13"/>
      <c r="H118" s="16"/>
      <c r="I118" s="13"/>
      <c r="J118" s="13"/>
      <c r="K118" s="275"/>
      <c r="L118" s="18"/>
      <c r="M118" s="18"/>
      <c r="N118" s="18"/>
      <c r="O118" s="18"/>
      <c r="P118" s="250"/>
      <c r="Q118" s="227"/>
    </row>
    <row r="119" spans="1:17" hidden="1">
      <c r="D119" s="13"/>
      <c r="E119" s="13"/>
      <c r="F119" s="13"/>
      <c r="G119" s="13"/>
      <c r="H119" s="16"/>
      <c r="I119" s="13"/>
      <c r="J119" s="13"/>
      <c r="K119" s="275"/>
      <c r="L119" s="18"/>
      <c r="M119" s="18"/>
      <c r="N119" s="18"/>
      <c r="O119" s="18"/>
    </row>
    <row r="120" spans="1:17" hidden="1">
      <c r="D120" s="13"/>
      <c r="E120" s="13"/>
      <c r="F120" s="13"/>
      <c r="G120" s="13"/>
      <c r="H120" s="16"/>
      <c r="I120" s="13"/>
      <c r="J120" s="13"/>
      <c r="K120" s="275"/>
      <c r="L120" s="18"/>
      <c r="M120" s="18"/>
      <c r="N120" s="18"/>
      <c r="O120" s="18"/>
    </row>
    <row r="121" spans="1:17" hidden="1">
      <c r="D121" s="13"/>
      <c r="E121" s="13"/>
      <c r="F121" s="13"/>
      <c r="G121" s="13"/>
      <c r="H121" s="16"/>
      <c r="I121" s="13"/>
      <c r="J121" s="13"/>
      <c r="K121" s="275"/>
      <c r="L121" s="18"/>
      <c r="M121" s="18"/>
      <c r="N121" s="18"/>
      <c r="O121" s="18"/>
    </row>
    <row r="122" spans="1:17" hidden="1">
      <c r="D122" s="13"/>
      <c r="E122" s="13"/>
      <c r="F122" s="13"/>
      <c r="G122" s="13"/>
      <c r="H122" s="16"/>
      <c r="I122" s="13"/>
      <c r="J122" s="13"/>
      <c r="K122" s="275"/>
      <c r="L122" s="18"/>
      <c r="M122" s="18"/>
      <c r="N122" s="18"/>
      <c r="O122" s="18"/>
    </row>
    <row r="123" spans="1:17" hidden="1">
      <c r="A123" s="82"/>
      <c r="D123" s="13"/>
      <c r="E123" s="13"/>
      <c r="F123" s="13"/>
      <c r="G123" s="13"/>
      <c r="H123" s="16"/>
      <c r="I123" s="13"/>
      <c r="J123" s="13"/>
      <c r="K123" s="275"/>
      <c r="L123" s="18"/>
      <c r="M123" s="18"/>
      <c r="N123" s="18"/>
      <c r="O123" s="18"/>
      <c r="P123" s="250"/>
      <c r="Q123" s="227"/>
    </row>
    <row r="124" spans="1:17" hidden="1">
      <c r="A124" s="82"/>
      <c r="D124" s="13"/>
      <c r="E124" s="13"/>
      <c r="F124" s="13"/>
      <c r="G124" s="13"/>
      <c r="H124" s="16"/>
      <c r="I124" s="13"/>
      <c r="J124" s="13"/>
      <c r="K124" s="275"/>
      <c r="L124" s="18"/>
      <c r="M124" s="18"/>
      <c r="N124" s="18"/>
      <c r="O124" s="18"/>
      <c r="P124" s="250"/>
      <c r="Q124" s="227"/>
    </row>
    <row r="125" spans="1:17" hidden="1">
      <c r="D125" s="13"/>
      <c r="E125" s="13"/>
      <c r="F125" s="13"/>
      <c r="G125" s="13"/>
      <c r="H125" s="16"/>
      <c r="I125" s="13"/>
      <c r="J125" s="13"/>
      <c r="K125" s="275"/>
      <c r="L125" s="18"/>
      <c r="M125" s="18"/>
      <c r="N125" s="18"/>
      <c r="O125" s="18"/>
    </row>
    <row r="126" spans="1:17" hidden="1">
      <c r="D126" s="13"/>
      <c r="E126" s="13"/>
      <c r="F126" s="13"/>
      <c r="G126" s="13"/>
      <c r="H126" s="16"/>
      <c r="I126" s="13"/>
      <c r="J126" s="13"/>
      <c r="K126" s="275"/>
      <c r="L126" s="18"/>
      <c r="M126" s="18"/>
      <c r="N126" s="18"/>
      <c r="O126" s="18"/>
    </row>
    <row r="127" spans="1:17" hidden="1">
      <c r="D127" s="13"/>
      <c r="E127" s="13"/>
      <c r="F127" s="13"/>
      <c r="G127" s="13"/>
      <c r="H127" s="16"/>
      <c r="I127" s="13"/>
      <c r="J127" s="13"/>
      <c r="K127" s="275"/>
      <c r="L127" s="18"/>
      <c r="M127" s="18"/>
      <c r="N127" s="18"/>
      <c r="O127" s="18"/>
    </row>
    <row r="128" spans="1:17" hidden="1">
      <c r="D128" s="13"/>
      <c r="E128" s="13"/>
      <c r="F128" s="13"/>
      <c r="G128" s="13"/>
      <c r="H128" s="16"/>
      <c r="I128" s="13"/>
      <c r="J128" s="13"/>
      <c r="K128" s="275"/>
      <c r="L128" s="18"/>
      <c r="M128" s="18"/>
      <c r="N128" s="18"/>
      <c r="O128" s="18"/>
    </row>
    <row r="129" spans="4:15" hidden="1">
      <c r="D129" s="13"/>
      <c r="E129" s="13"/>
      <c r="F129" s="13"/>
      <c r="G129" s="13"/>
      <c r="H129" s="16"/>
      <c r="I129" s="13"/>
      <c r="J129" s="13"/>
      <c r="K129" s="275"/>
      <c r="L129" s="18"/>
      <c r="M129" s="18"/>
      <c r="N129" s="18"/>
      <c r="O129" s="18"/>
    </row>
    <row r="130" spans="4:15" hidden="1">
      <c r="D130" s="13"/>
      <c r="E130" s="13"/>
      <c r="F130" s="13"/>
      <c r="G130" s="13"/>
      <c r="H130" s="16"/>
      <c r="I130" s="13"/>
      <c r="J130" s="13"/>
      <c r="K130" s="275"/>
      <c r="L130" s="18"/>
      <c r="M130" s="18"/>
      <c r="N130" s="18"/>
      <c r="O130" s="18"/>
    </row>
    <row r="131" spans="4:15" hidden="1">
      <c r="D131" s="13"/>
      <c r="E131" s="13"/>
      <c r="F131" s="13"/>
      <c r="G131" s="13"/>
      <c r="H131" s="16"/>
      <c r="I131" s="13"/>
      <c r="J131" s="13"/>
      <c r="K131" s="275"/>
      <c r="L131" s="18"/>
      <c r="M131" s="18"/>
      <c r="N131" s="18"/>
      <c r="O131" s="18"/>
    </row>
    <row r="132" spans="4:15" hidden="1">
      <c r="D132" s="13"/>
      <c r="E132" s="13"/>
      <c r="F132" s="13"/>
      <c r="G132" s="13"/>
      <c r="H132" s="16"/>
      <c r="I132" s="13"/>
      <c r="J132" s="13"/>
      <c r="K132" s="275"/>
      <c r="L132" s="18"/>
      <c r="M132" s="18"/>
      <c r="N132" s="18"/>
      <c r="O132" s="18"/>
    </row>
    <row r="133" spans="4:15" hidden="1">
      <c r="D133" s="13"/>
      <c r="E133" s="13"/>
      <c r="F133" s="13"/>
      <c r="G133" s="13"/>
      <c r="H133" s="16"/>
      <c r="I133" s="13"/>
      <c r="J133" s="13"/>
      <c r="K133" s="275"/>
      <c r="L133" s="18"/>
      <c r="M133" s="18"/>
      <c r="N133" s="18"/>
      <c r="O133" s="18"/>
    </row>
    <row r="134" spans="4:15" hidden="1">
      <c r="D134" s="13"/>
      <c r="E134" s="13"/>
      <c r="F134" s="13"/>
      <c r="G134" s="13"/>
      <c r="H134" s="16"/>
      <c r="I134" s="13"/>
      <c r="J134" s="13"/>
      <c r="K134" s="275"/>
      <c r="L134" s="18"/>
      <c r="M134" s="18"/>
      <c r="N134" s="18"/>
      <c r="O134" s="18"/>
    </row>
    <row r="135" spans="4:15" hidden="1">
      <c r="D135" s="13"/>
      <c r="E135" s="13"/>
      <c r="F135" s="13"/>
      <c r="G135" s="13"/>
      <c r="H135" s="16"/>
      <c r="I135" s="13"/>
      <c r="J135" s="13"/>
      <c r="K135" s="275"/>
      <c r="L135" s="18"/>
      <c r="M135" s="18"/>
      <c r="N135" s="18"/>
      <c r="O135" s="18"/>
    </row>
    <row r="136" spans="4:15">
      <c r="K136" s="272"/>
    </row>
    <row r="137" spans="4:15">
      <c r="K137" s="272"/>
    </row>
    <row r="138" spans="4:15"/>
  </sheetData>
  <mergeCells count="34">
    <mergeCell ref="E12:E14"/>
    <mergeCell ref="H7:H9"/>
    <mergeCell ref="H27:H28"/>
    <mergeCell ref="E19:F19"/>
    <mergeCell ref="H19:J19"/>
    <mergeCell ref="I25:J25"/>
    <mergeCell ref="G12:G14"/>
    <mergeCell ref="H12:H14"/>
    <mergeCell ref="I5:J5"/>
    <mergeCell ref="C7:C9"/>
    <mergeCell ref="B7:B9"/>
    <mergeCell ref="E7:E9"/>
    <mergeCell ref="G7:G9"/>
    <mergeCell ref="C38:C39"/>
    <mergeCell ref="C27:C28"/>
    <mergeCell ref="B27:B28"/>
    <mergeCell ref="C16:C17"/>
    <mergeCell ref="B16:B17"/>
    <mergeCell ref="B12:B14"/>
    <mergeCell ref="C12:C14"/>
    <mergeCell ref="K47:L47"/>
    <mergeCell ref="C46:F47"/>
    <mergeCell ref="E41:F41"/>
    <mergeCell ref="H47:J47"/>
    <mergeCell ref="H46:J46"/>
    <mergeCell ref="H41:J41"/>
    <mergeCell ref="E38:E39"/>
    <mergeCell ref="H38:H39"/>
    <mergeCell ref="I36:J36"/>
    <mergeCell ref="H30:J30"/>
    <mergeCell ref="B36:F36"/>
    <mergeCell ref="G38:G39"/>
    <mergeCell ref="E30:F30"/>
    <mergeCell ref="B38:B39"/>
  </mergeCells>
  <dataValidations count="1">
    <dataValidation type="custom" allowBlank="1" showInputMessage="1" showErrorMessage="1" sqref="L19:O20 L30:O31 L41:O42 K46:O47">
      <formula1>" "</formula1>
    </dataValidation>
  </dataValidations>
  <pageMargins left="0.7" right="0.7" top="0.75" bottom="0.75" header="0.3" footer="0.3"/>
  <pageSetup scale="55" orientation="landscape" r:id="rId1"/>
  <rowBreaks count="1" manualBreakCount="1">
    <brk id="2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0">
    <tabColor theme="5" tint="0.39997558519241921"/>
  </sheetPr>
  <dimension ref="A1:WWI240"/>
  <sheetViews>
    <sheetView showGridLines="0" workbookViewId="0">
      <pane ySplit="5" topLeftCell="A6" activePane="bottomLeft" state="frozen"/>
      <selection pane="bottomLeft" activeCell="B2" sqref="B2"/>
    </sheetView>
  </sheetViews>
  <sheetFormatPr defaultColWidth="0" defaultRowHeight="11.25" zeroHeight="1"/>
  <cols>
    <col min="1" max="1" width="2.85546875" style="1" customWidth="1"/>
    <col min="2" max="2" width="4.7109375" style="1" customWidth="1"/>
    <col min="3" max="3" width="35.140625" style="4" customWidth="1"/>
    <col min="4" max="4" width="8.5703125" style="1" customWidth="1"/>
    <col min="5" max="5" width="11.140625" style="1" customWidth="1"/>
    <col min="6" max="7" width="7.85546875" style="1" customWidth="1"/>
    <col min="8" max="8" width="13.5703125" style="3" customWidth="1"/>
    <col min="9" max="9" width="13.7109375" style="1" customWidth="1"/>
    <col min="10" max="10" width="8.42578125" style="1" customWidth="1"/>
    <col min="11" max="11" width="10" style="1" customWidth="1"/>
    <col min="12" max="12" width="16" style="5" customWidth="1"/>
    <col min="13" max="13" width="16" style="5" bestFit="1" customWidth="1"/>
    <col min="14" max="14" width="14.85546875" style="5" bestFit="1" customWidth="1"/>
    <col min="15" max="15" width="16" style="5" bestFit="1" customWidth="1"/>
    <col min="16" max="16" width="23.28515625" style="249" customWidth="1"/>
    <col min="17" max="17" width="5.140625" style="226" hidden="1" customWidth="1"/>
    <col min="18" max="260" width="9.140625" style="1" hidden="1"/>
    <col min="261" max="261" width="4.28515625" style="1" hidden="1"/>
    <col min="262" max="262" width="32.140625" style="1" hidden="1"/>
    <col min="263" max="263" width="12.5703125" style="1" hidden="1"/>
    <col min="264" max="264" width="7.140625" style="1" hidden="1"/>
    <col min="265" max="265" width="11.28515625" style="1" hidden="1"/>
    <col min="266" max="266" width="10.140625" style="1" hidden="1"/>
    <col min="267" max="267" width="5" style="1" hidden="1"/>
    <col min="268" max="268" width="9.5703125" style="1" hidden="1"/>
    <col min="269" max="269" width="13" style="1" hidden="1"/>
    <col min="270" max="270" width="12.85546875" style="1" hidden="1"/>
    <col min="271" max="271" width="14.85546875" style="1" hidden="1"/>
    <col min="272" max="272" width="14.42578125" style="1" hidden="1"/>
    <col min="273" max="516" width="9.140625" style="1" hidden="1"/>
    <col min="517" max="517" width="4.28515625" style="1" hidden="1"/>
    <col min="518" max="518" width="32.140625" style="1" hidden="1"/>
    <col min="519" max="519" width="12.5703125" style="1" hidden="1"/>
    <col min="520" max="520" width="7.140625" style="1" hidden="1"/>
    <col min="521" max="521" width="11.28515625" style="1" hidden="1"/>
    <col min="522" max="522" width="10.140625" style="1" hidden="1"/>
    <col min="523" max="523" width="5" style="1" hidden="1"/>
    <col min="524" max="524" width="9.5703125" style="1" hidden="1"/>
    <col min="525" max="525" width="13" style="1" hidden="1"/>
    <col min="526" max="526" width="12.85546875" style="1" hidden="1"/>
    <col min="527" max="527" width="14.85546875" style="1" hidden="1"/>
    <col min="528" max="528" width="14.42578125" style="1" hidden="1"/>
    <col min="529" max="772" width="9.140625" style="1" hidden="1"/>
    <col min="773" max="773" width="4.28515625" style="1" hidden="1"/>
    <col min="774" max="774" width="32.140625" style="1" hidden="1"/>
    <col min="775" max="775" width="12.5703125" style="1" hidden="1"/>
    <col min="776" max="776" width="7.140625" style="1" hidden="1"/>
    <col min="777" max="777" width="11.28515625" style="1" hidden="1"/>
    <col min="778" max="778" width="10.140625" style="1" hidden="1"/>
    <col min="779" max="779" width="5" style="1" hidden="1"/>
    <col min="780" max="780" width="9.5703125" style="1" hidden="1"/>
    <col min="781" max="781" width="13" style="1" hidden="1"/>
    <col min="782" max="782" width="12.85546875" style="1" hidden="1"/>
    <col min="783" max="783" width="14.85546875" style="1" hidden="1"/>
    <col min="784" max="784" width="14.42578125" style="1" hidden="1"/>
    <col min="785" max="1028" width="9.140625" style="1" hidden="1"/>
    <col min="1029" max="1029" width="4.28515625" style="1" hidden="1"/>
    <col min="1030" max="1030" width="32.140625" style="1" hidden="1"/>
    <col min="1031" max="1031" width="12.5703125" style="1" hidden="1"/>
    <col min="1032" max="1032" width="7.140625" style="1" hidden="1"/>
    <col min="1033" max="1033" width="11.28515625" style="1" hidden="1"/>
    <col min="1034" max="1034" width="10.140625" style="1" hidden="1"/>
    <col min="1035" max="1035" width="5" style="1" hidden="1"/>
    <col min="1036" max="1036" width="9.5703125" style="1" hidden="1"/>
    <col min="1037" max="1037" width="13" style="1" hidden="1"/>
    <col min="1038" max="1038" width="12.85546875" style="1" hidden="1"/>
    <col min="1039" max="1039" width="14.85546875" style="1" hidden="1"/>
    <col min="1040" max="1040" width="14.42578125" style="1" hidden="1"/>
    <col min="1041" max="1284" width="9.140625" style="1" hidden="1"/>
    <col min="1285" max="1285" width="4.28515625" style="1" hidden="1"/>
    <col min="1286" max="1286" width="32.140625" style="1" hidden="1"/>
    <col min="1287" max="1287" width="12.5703125" style="1" hidden="1"/>
    <col min="1288" max="1288" width="7.140625" style="1" hidden="1"/>
    <col min="1289" max="1289" width="11.28515625" style="1" hidden="1"/>
    <col min="1290" max="1290" width="10.140625" style="1" hidden="1"/>
    <col min="1291" max="1291" width="5" style="1" hidden="1"/>
    <col min="1292" max="1292" width="9.5703125" style="1" hidden="1"/>
    <col min="1293" max="1293" width="13" style="1" hidden="1"/>
    <col min="1294" max="1294" width="12.85546875" style="1" hidden="1"/>
    <col min="1295" max="1295" width="14.85546875" style="1" hidden="1"/>
    <col min="1296" max="1296" width="14.42578125" style="1" hidden="1"/>
    <col min="1297" max="1540" width="9.140625" style="1" hidden="1"/>
    <col min="1541" max="1541" width="4.28515625" style="1" hidden="1"/>
    <col min="1542" max="1542" width="32.140625" style="1" hidden="1"/>
    <col min="1543" max="1543" width="12.5703125" style="1" hidden="1"/>
    <col min="1544" max="1544" width="7.140625" style="1" hidden="1"/>
    <col min="1545" max="1545" width="11.28515625" style="1" hidden="1"/>
    <col min="1546" max="1546" width="10.140625" style="1" hidden="1"/>
    <col min="1547" max="1547" width="5" style="1" hidden="1"/>
    <col min="1548" max="1548" width="9.5703125" style="1" hidden="1"/>
    <col min="1549" max="1549" width="13" style="1" hidden="1"/>
    <col min="1550" max="1550" width="12.85546875" style="1" hidden="1"/>
    <col min="1551" max="1551" width="14.85546875" style="1" hidden="1"/>
    <col min="1552" max="1552" width="14.42578125" style="1" hidden="1"/>
    <col min="1553" max="1796" width="9.140625" style="1" hidden="1"/>
    <col min="1797" max="1797" width="4.28515625" style="1" hidden="1"/>
    <col min="1798" max="1798" width="32.140625" style="1" hidden="1"/>
    <col min="1799" max="1799" width="12.5703125" style="1" hidden="1"/>
    <col min="1800" max="1800" width="7.140625" style="1" hidden="1"/>
    <col min="1801" max="1801" width="11.28515625" style="1" hidden="1"/>
    <col min="1802" max="1802" width="10.140625" style="1" hidden="1"/>
    <col min="1803" max="1803" width="5" style="1" hidden="1"/>
    <col min="1804" max="1804" width="9.5703125" style="1" hidden="1"/>
    <col min="1805" max="1805" width="13" style="1" hidden="1"/>
    <col min="1806" max="1806" width="12.85546875" style="1" hidden="1"/>
    <col min="1807" max="1807" width="14.85546875" style="1" hidden="1"/>
    <col min="1808" max="1808" width="14.42578125" style="1" hidden="1"/>
    <col min="1809" max="2052" width="9.140625" style="1" hidden="1"/>
    <col min="2053" max="2053" width="4.28515625" style="1" hidden="1"/>
    <col min="2054" max="2054" width="32.140625" style="1" hidden="1"/>
    <col min="2055" max="2055" width="12.5703125" style="1" hidden="1"/>
    <col min="2056" max="2056" width="7.140625" style="1" hidden="1"/>
    <col min="2057" max="2057" width="11.28515625" style="1" hidden="1"/>
    <col min="2058" max="2058" width="10.140625" style="1" hidden="1"/>
    <col min="2059" max="2059" width="5" style="1" hidden="1"/>
    <col min="2060" max="2060" width="9.5703125" style="1" hidden="1"/>
    <col min="2061" max="2061" width="13" style="1" hidden="1"/>
    <col min="2062" max="2062" width="12.85546875" style="1" hidden="1"/>
    <col min="2063" max="2063" width="14.85546875" style="1" hidden="1"/>
    <col min="2064" max="2064" width="14.42578125" style="1" hidden="1"/>
    <col min="2065" max="2308" width="9.140625" style="1" hidden="1"/>
    <col min="2309" max="2309" width="4.28515625" style="1" hidden="1"/>
    <col min="2310" max="2310" width="32.140625" style="1" hidden="1"/>
    <col min="2311" max="2311" width="12.5703125" style="1" hidden="1"/>
    <col min="2312" max="2312" width="7.140625" style="1" hidden="1"/>
    <col min="2313" max="2313" width="11.28515625" style="1" hidden="1"/>
    <col min="2314" max="2314" width="10.140625" style="1" hidden="1"/>
    <col min="2315" max="2315" width="5" style="1" hidden="1"/>
    <col min="2316" max="2316" width="9.5703125" style="1" hidden="1"/>
    <col min="2317" max="2317" width="13" style="1" hidden="1"/>
    <col min="2318" max="2318" width="12.85546875" style="1" hidden="1"/>
    <col min="2319" max="2319" width="14.85546875" style="1" hidden="1"/>
    <col min="2320" max="2320" width="14.42578125" style="1" hidden="1"/>
    <col min="2321" max="2564" width="9.140625" style="1" hidden="1"/>
    <col min="2565" max="2565" width="4.28515625" style="1" hidden="1"/>
    <col min="2566" max="2566" width="32.140625" style="1" hidden="1"/>
    <col min="2567" max="2567" width="12.5703125" style="1" hidden="1"/>
    <col min="2568" max="2568" width="7.140625" style="1" hidden="1"/>
    <col min="2569" max="2569" width="11.28515625" style="1" hidden="1"/>
    <col min="2570" max="2570" width="10.140625" style="1" hidden="1"/>
    <col min="2571" max="2571" width="5" style="1" hidden="1"/>
    <col min="2572" max="2572" width="9.5703125" style="1" hidden="1"/>
    <col min="2573" max="2573" width="13" style="1" hidden="1"/>
    <col min="2574" max="2574" width="12.85546875" style="1" hidden="1"/>
    <col min="2575" max="2575" width="14.85546875" style="1" hidden="1"/>
    <col min="2576" max="2576" width="14.42578125" style="1" hidden="1"/>
    <col min="2577" max="2820" width="9.140625" style="1" hidden="1"/>
    <col min="2821" max="2821" width="4.28515625" style="1" hidden="1"/>
    <col min="2822" max="2822" width="32.140625" style="1" hidden="1"/>
    <col min="2823" max="2823" width="12.5703125" style="1" hidden="1"/>
    <col min="2824" max="2824" width="7.140625" style="1" hidden="1"/>
    <col min="2825" max="2825" width="11.28515625" style="1" hidden="1"/>
    <col min="2826" max="2826" width="10.140625" style="1" hidden="1"/>
    <col min="2827" max="2827" width="5" style="1" hidden="1"/>
    <col min="2828" max="2828" width="9.5703125" style="1" hidden="1"/>
    <col min="2829" max="2829" width="13" style="1" hidden="1"/>
    <col min="2830" max="2830" width="12.85546875" style="1" hidden="1"/>
    <col min="2831" max="2831" width="14.85546875" style="1" hidden="1"/>
    <col min="2832" max="2832" width="14.42578125" style="1" hidden="1"/>
    <col min="2833" max="3076" width="9.140625" style="1" hidden="1"/>
    <col min="3077" max="3077" width="4.28515625" style="1" hidden="1"/>
    <col min="3078" max="3078" width="32.140625" style="1" hidden="1"/>
    <col min="3079" max="3079" width="12.5703125" style="1" hidden="1"/>
    <col min="3080" max="3080" width="7.140625" style="1" hidden="1"/>
    <col min="3081" max="3081" width="11.28515625" style="1" hidden="1"/>
    <col min="3082" max="3082" width="10.140625" style="1" hidden="1"/>
    <col min="3083" max="3083" width="5" style="1" hidden="1"/>
    <col min="3084" max="3084" width="9.5703125" style="1" hidden="1"/>
    <col min="3085" max="3085" width="13" style="1" hidden="1"/>
    <col min="3086" max="3086" width="12.85546875" style="1" hidden="1"/>
    <col min="3087" max="3087" width="14.85546875" style="1" hidden="1"/>
    <col min="3088" max="3088" width="14.42578125" style="1" hidden="1"/>
    <col min="3089" max="3332" width="9.140625" style="1" hidden="1"/>
    <col min="3333" max="3333" width="4.28515625" style="1" hidden="1"/>
    <col min="3334" max="3334" width="32.140625" style="1" hidden="1"/>
    <col min="3335" max="3335" width="12.5703125" style="1" hidden="1"/>
    <col min="3336" max="3336" width="7.140625" style="1" hidden="1"/>
    <col min="3337" max="3337" width="11.28515625" style="1" hidden="1"/>
    <col min="3338" max="3338" width="10.140625" style="1" hidden="1"/>
    <col min="3339" max="3339" width="5" style="1" hidden="1"/>
    <col min="3340" max="3340" width="9.5703125" style="1" hidden="1"/>
    <col min="3341" max="3341" width="13" style="1" hidden="1"/>
    <col min="3342" max="3342" width="12.85546875" style="1" hidden="1"/>
    <col min="3343" max="3343" width="14.85546875" style="1" hidden="1"/>
    <col min="3344" max="3344" width="14.42578125" style="1" hidden="1"/>
    <col min="3345" max="3588" width="9.140625" style="1" hidden="1"/>
    <col min="3589" max="3589" width="4.28515625" style="1" hidden="1"/>
    <col min="3590" max="3590" width="32.140625" style="1" hidden="1"/>
    <col min="3591" max="3591" width="12.5703125" style="1" hidden="1"/>
    <col min="3592" max="3592" width="7.140625" style="1" hidden="1"/>
    <col min="3593" max="3593" width="11.28515625" style="1" hidden="1"/>
    <col min="3594" max="3594" width="10.140625" style="1" hidden="1"/>
    <col min="3595" max="3595" width="5" style="1" hidden="1"/>
    <col min="3596" max="3596" width="9.5703125" style="1" hidden="1"/>
    <col min="3597" max="3597" width="13" style="1" hidden="1"/>
    <col min="3598" max="3598" width="12.85546875" style="1" hidden="1"/>
    <col min="3599" max="3599" width="14.85546875" style="1" hidden="1"/>
    <col min="3600" max="3600" width="14.42578125" style="1" hidden="1"/>
    <col min="3601" max="3844" width="9.140625" style="1" hidden="1"/>
    <col min="3845" max="3845" width="4.28515625" style="1" hidden="1"/>
    <col min="3846" max="3846" width="32.140625" style="1" hidden="1"/>
    <col min="3847" max="3847" width="12.5703125" style="1" hidden="1"/>
    <col min="3848" max="3848" width="7.140625" style="1" hidden="1"/>
    <col min="3849" max="3849" width="11.28515625" style="1" hidden="1"/>
    <col min="3850" max="3850" width="10.140625" style="1" hidden="1"/>
    <col min="3851" max="3851" width="5" style="1" hidden="1"/>
    <col min="3852" max="3852" width="9.5703125" style="1" hidden="1"/>
    <col min="3853" max="3853" width="13" style="1" hidden="1"/>
    <col min="3854" max="3854" width="12.85546875" style="1" hidden="1"/>
    <col min="3855" max="3855" width="14.85546875" style="1" hidden="1"/>
    <col min="3856" max="3856" width="14.42578125" style="1" hidden="1"/>
    <col min="3857" max="4100" width="9.140625" style="1" hidden="1"/>
    <col min="4101" max="4101" width="4.28515625" style="1" hidden="1"/>
    <col min="4102" max="4102" width="32.140625" style="1" hidden="1"/>
    <col min="4103" max="4103" width="12.5703125" style="1" hidden="1"/>
    <col min="4104" max="4104" width="7.140625" style="1" hidden="1"/>
    <col min="4105" max="4105" width="11.28515625" style="1" hidden="1"/>
    <col min="4106" max="4106" width="10.140625" style="1" hidden="1"/>
    <col min="4107" max="4107" width="5" style="1" hidden="1"/>
    <col min="4108" max="4108" width="9.5703125" style="1" hidden="1"/>
    <col min="4109" max="4109" width="13" style="1" hidden="1"/>
    <col min="4110" max="4110" width="12.85546875" style="1" hidden="1"/>
    <col min="4111" max="4111" width="14.85546875" style="1" hidden="1"/>
    <col min="4112" max="4112" width="14.42578125" style="1" hidden="1"/>
    <col min="4113" max="4356" width="9.140625" style="1" hidden="1"/>
    <col min="4357" max="4357" width="4.28515625" style="1" hidden="1"/>
    <col min="4358" max="4358" width="32.140625" style="1" hidden="1"/>
    <col min="4359" max="4359" width="12.5703125" style="1" hidden="1"/>
    <col min="4360" max="4360" width="7.140625" style="1" hidden="1"/>
    <col min="4361" max="4361" width="11.28515625" style="1" hidden="1"/>
    <col min="4362" max="4362" width="10.140625" style="1" hidden="1"/>
    <col min="4363" max="4363" width="5" style="1" hidden="1"/>
    <col min="4364" max="4364" width="9.5703125" style="1" hidden="1"/>
    <col min="4365" max="4365" width="13" style="1" hidden="1"/>
    <col min="4366" max="4366" width="12.85546875" style="1" hidden="1"/>
    <col min="4367" max="4367" width="14.85546875" style="1" hidden="1"/>
    <col min="4368" max="4368" width="14.42578125" style="1" hidden="1"/>
    <col min="4369" max="4612" width="9.140625" style="1" hidden="1"/>
    <col min="4613" max="4613" width="4.28515625" style="1" hidden="1"/>
    <col min="4614" max="4614" width="32.140625" style="1" hidden="1"/>
    <col min="4615" max="4615" width="12.5703125" style="1" hidden="1"/>
    <col min="4616" max="4616" width="7.140625" style="1" hidden="1"/>
    <col min="4617" max="4617" width="11.28515625" style="1" hidden="1"/>
    <col min="4618" max="4618" width="10.140625" style="1" hidden="1"/>
    <col min="4619" max="4619" width="5" style="1" hidden="1"/>
    <col min="4620" max="4620" width="9.5703125" style="1" hidden="1"/>
    <col min="4621" max="4621" width="13" style="1" hidden="1"/>
    <col min="4622" max="4622" width="12.85546875" style="1" hidden="1"/>
    <col min="4623" max="4623" width="14.85546875" style="1" hidden="1"/>
    <col min="4624" max="4624" width="14.42578125" style="1" hidden="1"/>
    <col min="4625" max="4868" width="9.140625" style="1" hidden="1"/>
    <col min="4869" max="4869" width="4.28515625" style="1" hidden="1"/>
    <col min="4870" max="4870" width="32.140625" style="1" hidden="1"/>
    <col min="4871" max="4871" width="12.5703125" style="1" hidden="1"/>
    <col min="4872" max="4872" width="7.140625" style="1" hidden="1"/>
    <col min="4873" max="4873" width="11.28515625" style="1" hidden="1"/>
    <col min="4874" max="4874" width="10.140625" style="1" hidden="1"/>
    <col min="4875" max="4875" width="5" style="1" hidden="1"/>
    <col min="4876" max="4876" width="9.5703125" style="1" hidden="1"/>
    <col min="4877" max="4877" width="13" style="1" hidden="1"/>
    <col min="4878" max="4878" width="12.85546875" style="1" hidden="1"/>
    <col min="4879" max="4879" width="14.85546875" style="1" hidden="1"/>
    <col min="4880" max="4880" width="14.42578125" style="1" hidden="1"/>
    <col min="4881" max="5124" width="9.140625" style="1" hidden="1"/>
    <col min="5125" max="5125" width="4.28515625" style="1" hidden="1"/>
    <col min="5126" max="5126" width="32.140625" style="1" hidden="1"/>
    <col min="5127" max="5127" width="12.5703125" style="1" hidden="1"/>
    <col min="5128" max="5128" width="7.140625" style="1" hidden="1"/>
    <col min="5129" max="5129" width="11.28515625" style="1" hidden="1"/>
    <col min="5130" max="5130" width="10.140625" style="1" hidden="1"/>
    <col min="5131" max="5131" width="5" style="1" hidden="1"/>
    <col min="5132" max="5132" width="9.5703125" style="1" hidden="1"/>
    <col min="5133" max="5133" width="13" style="1" hidden="1"/>
    <col min="5134" max="5134" width="12.85546875" style="1" hidden="1"/>
    <col min="5135" max="5135" width="14.85546875" style="1" hidden="1"/>
    <col min="5136" max="5136" width="14.42578125" style="1" hidden="1"/>
    <col min="5137" max="5380" width="9.140625" style="1" hidden="1"/>
    <col min="5381" max="5381" width="4.28515625" style="1" hidden="1"/>
    <col min="5382" max="5382" width="32.140625" style="1" hidden="1"/>
    <col min="5383" max="5383" width="12.5703125" style="1" hidden="1"/>
    <col min="5384" max="5384" width="7.140625" style="1" hidden="1"/>
    <col min="5385" max="5385" width="11.28515625" style="1" hidden="1"/>
    <col min="5386" max="5386" width="10.140625" style="1" hidden="1"/>
    <col min="5387" max="5387" width="5" style="1" hidden="1"/>
    <col min="5388" max="5388" width="9.5703125" style="1" hidden="1"/>
    <col min="5389" max="5389" width="13" style="1" hidden="1"/>
    <col min="5390" max="5390" width="12.85546875" style="1" hidden="1"/>
    <col min="5391" max="5391" width="14.85546875" style="1" hidden="1"/>
    <col min="5392" max="5392" width="14.42578125" style="1" hidden="1"/>
    <col min="5393" max="5636" width="9.140625" style="1" hidden="1"/>
    <col min="5637" max="5637" width="4.28515625" style="1" hidden="1"/>
    <col min="5638" max="5638" width="32.140625" style="1" hidden="1"/>
    <col min="5639" max="5639" width="12.5703125" style="1" hidden="1"/>
    <col min="5640" max="5640" width="7.140625" style="1" hidden="1"/>
    <col min="5641" max="5641" width="11.28515625" style="1" hidden="1"/>
    <col min="5642" max="5642" width="10.140625" style="1" hidden="1"/>
    <col min="5643" max="5643" width="5" style="1" hidden="1"/>
    <col min="5644" max="5644" width="9.5703125" style="1" hidden="1"/>
    <col min="5645" max="5645" width="13" style="1" hidden="1"/>
    <col min="5646" max="5646" width="12.85546875" style="1" hidden="1"/>
    <col min="5647" max="5647" width="14.85546875" style="1" hidden="1"/>
    <col min="5648" max="5648" width="14.42578125" style="1" hidden="1"/>
    <col min="5649" max="5892" width="9.140625" style="1" hidden="1"/>
    <col min="5893" max="5893" width="4.28515625" style="1" hidden="1"/>
    <col min="5894" max="5894" width="32.140625" style="1" hidden="1"/>
    <col min="5895" max="5895" width="12.5703125" style="1" hidden="1"/>
    <col min="5896" max="5896" width="7.140625" style="1" hidden="1"/>
    <col min="5897" max="5897" width="11.28515625" style="1" hidden="1"/>
    <col min="5898" max="5898" width="10.140625" style="1" hidden="1"/>
    <col min="5899" max="5899" width="5" style="1" hidden="1"/>
    <col min="5900" max="5900" width="9.5703125" style="1" hidden="1"/>
    <col min="5901" max="5901" width="13" style="1" hidden="1"/>
    <col min="5902" max="5902" width="12.85546875" style="1" hidden="1"/>
    <col min="5903" max="5903" width="14.85546875" style="1" hidden="1"/>
    <col min="5904" max="5904" width="14.42578125" style="1" hidden="1"/>
    <col min="5905" max="6148" width="9.140625" style="1" hidden="1"/>
    <col min="6149" max="6149" width="4.28515625" style="1" hidden="1"/>
    <col min="6150" max="6150" width="32.140625" style="1" hidden="1"/>
    <col min="6151" max="6151" width="12.5703125" style="1" hidden="1"/>
    <col min="6152" max="6152" width="7.140625" style="1" hidden="1"/>
    <col min="6153" max="6153" width="11.28515625" style="1" hidden="1"/>
    <col min="6154" max="6154" width="10.140625" style="1" hidden="1"/>
    <col min="6155" max="6155" width="5" style="1" hidden="1"/>
    <col min="6156" max="6156" width="9.5703125" style="1" hidden="1"/>
    <col min="6157" max="6157" width="13" style="1" hidden="1"/>
    <col min="6158" max="6158" width="12.85546875" style="1" hidden="1"/>
    <col min="6159" max="6159" width="14.85546875" style="1" hidden="1"/>
    <col min="6160" max="6160" width="14.42578125" style="1" hidden="1"/>
    <col min="6161" max="6404" width="9.140625" style="1" hidden="1"/>
    <col min="6405" max="6405" width="4.28515625" style="1" hidden="1"/>
    <col min="6406" max="6406" width="32.140625" style="1" hidden="1"/>
    <col min="6407" max="6407" width="12.5703125" style="1" hidden="1"/>
    <col min="6408" max="6408" width="7.140625" style="1" hidden="1"/>
    <col min="6409" max="6409" width="11.28515625" style="1" hidden="1"/>
    <col min="6410" max="6410" width="10.140625" style="1" hidden="1"/>
    <col min="6411" max="6411" width="5" style="1" hidden="1"/>
    <col min="6412" max="6412" width="9.5703125" style="1" hidden="1"/>
    <col min="6413" max="6413" width="13" style="1" hidden="1"/>
    <col min="6414" max="6414" width="12.85546875" style="1" hidden="1"/>
    <col min="6415" max="6415" width="14.85546875" style="1" hidden="1"/>
    <col min="6416" max="6416" width="14.42578125" style="1" hidden="1"/>
    <col min="6417" max="6660" width="9.140625" style="1" hidden="1"/>
    <col min="6661" max="6661" width="4.28515625" style="1" hidden="1"/>
    <col min="6662" max="6662" width="32.140625" style="1" hidden="1"/>
    <col min="6663" max="6663" width="12.5703125" style="1" hidden="1"/>
    <col min="6664" max="6664" width="7.140625" style="1" hidden="1"/>
    <col min="6665" max="6665" width="11.28515625" style="1" hidden="1"/>
    <col min="6666" max="6666" width="10.140625" style="1" hidden="1"/>
    <col min="6667" max="6667" width="5" style="1" hidden="1"/>
    <col min="6668" max="6668" width="9.5703125" style="1" hidden="1"/>
    <col min="6669" max="6669" width="13" style="1" hidden="1"/>
    <col min="6670" max="6670" width="12.85546875" style="1" hidden="1"/>
    <col min="6671" max="6671" width="14.85546875" style="1" hidden="1"/>
    <col min="6672" max="6672" width="14.42578125" style="1" hidden="1"/>
    <col min="6673" max="6916" width="9.140625" style="1" hidden="1"/>
    <col min="6917" max="6917" width="4.28515625" style="1" hidden="1"/>
    <col min="6918" max="6918" width="32.140625" style="1" hidden="1"/>
    <col min="6919" max="6919" width="12.5703125" style="1" hidden="1"/>
    <col min="6920" max="6920" width="7.140625" style="1" hidden="1"/>
    <col min="6921" max="6921" width="11.28515625" style="1" hidden="1"/>
    <col min="6922" max="6922" width="10.140625" style="1" hidden="1"/>
    <col min="6923" max="6923" width="5" style="1" hidden="1"/>
    <col min="6924" max="6924" width="9.5703125" style="1" hidden="1"/>
    <col min="6925" max="6925" width="13" style="1" hidden="1"/>
    <col min="6926" max="6926" width="12.85546875" style="1" hidden="1"/>
    <col min="6927" max="6927" width="14.85546875" style="1" hidden="1"/>
    <col min="6928" max="6928" width="14.42578125" style="1" hidden="1"/>
    <col min="6929" max="7172" width="9.140625" style="1" hidden="1"/>
    <col min="7173" max="7173" width="4.28515625" style="1" hidden="1"/>
    <col min="7174" max="7174" width="32.140625" style="1" hidden="1"/>
    <col min="7175" max="7175" width="12.5703125" style="1" hidden="1"/>
    <col min="7176" max="7176" width="7.140625" style="1" hidden="1"/>
    <col min="7177" max="7177" width="11.28515625" style="1" hidden="1"/>
    <col min="7178" max="7178" width="10.140625" style="1" hidden="1"/>
    <col min="7179" max="7179" width="5" style="1" hidden="1"/>
    <col min="7180" max="7180" width="9.5703125" style="1" hidden="1"/>
    <col min="7181" max="7181" width="13" style="1" hidden="1"/>
    <col min="7182" max="7182" width="12.85546875" style="1" hidden="1"/>
    <col min="7183" max="7183" width="14.85546875" style="1" hidden="1"/>
    <col min="7184" max="7184" width="14.42578125" style="1" hidden="1"/>
    <col min="7185" max="7428" width="9.140625" style="1" hidden="1"/>
    <col min="7429" max="7429" width="4.28515625" style="1" hidden="1"/>
    <col min="7430" max="7430" width="32.140625" style="1" hidden="1"/>
    <col min="7431" max="7431" width="12.5703125" style="1" hidden="1"/>
    <col min="7432" max="7432" width="7.140625" style="1" hidden="1"/>
    <col min="7433" max="7433" width="11.28515625" style="1" hidden="1"/>
    <col min="7434" max="7434" width="10.140625" style="1" hidden="1"/>
    <col min="7435" max="7435" width="5" style="1" hidden="1"/>
    <col min="7436" max="7436" width="9.5703125" style="1" hidden="1"/>
    <col min="7437" max="7437" width="13" style="1" hidden="1"/>
    <col min="7438" max="7438" width="12.85546875" style="1" hidden="1"/>
    <col min="7439" max="7439" width="14.85546875" style="1" hidden="1"/>
    <col min="7440" max="7440" width="14.42578125" style="1" hidden="1"/>
    <col min="7441" max="7684" width="9.140625" style="1" hidden="1"/>
    <col min="7685" max="7685" width="4.28515625" style="1" hidden="1"/>
    <col min="7686" max="7686" width="32.140625" style="1" hidden="1"/>
    <col min="7687" max="7687" width="12.5703125" style="1" hidden="1"/>
    <col min="7688" max="7688" width="7.140625" style="1" hidden="1"/>
    <col min="7689" max="7689" width="11.28515625" style="1" hidden="1"/>
    <col min="7690" max="7690" width="10.140625" style="1" hidden="1"/>
    <col min="7691" max="7691" width="5" style="1" hidden="1"/>
    <col min="7692" max="7692" width="9.5703125" style="1" hidden="1"/>
    <col min="7693" max="7693" width="13" style="1" hidden="1"/>
    <col min="7694" max="7694" width="12.85546875" style="1" hidden="1"/>
    <col min="7695" max="7695" width="14.85546875" style="1" hidden="1"/>
    <col min="7696" max="7696" width="14.42578125" style="1" hidden="1"/>
    <col min="7697" max="7940" width="9.140625" style="1" hidden="1"/>
    <col min="7941" max="7941" width="4.28515625" style="1" hidden="1"/>
    <col min="7942" max="7942" width="32.140625" style="1" hidden="1"/>
    <col min="7943" max="7943" width="12.5703125" style="1" hidden="1"/>
    <col min="7944" max="7944" width="7.140625" style="1" hidden="1"/>
    <col min="7945" max="7945" width="11.28515625" style="1" hidden="1"/>
    <col min="7946" max="7946" width="10.140625" style="1" hidden="1"/>
    <col min="7947" max="7947" width="5" style="1" hidden="1"/>
    <col min="7948" max="7948" width="9.5703125" style="1" hidden="1"/>
    <col min="7949" max="7949" width="13" style="1" hidden="1"/>
    <col min="7950" max="7950" width="12.85546875" style="1" hidden="1"/>
    <col min="7951" max="7951" width="14.85546875" style="1" hidden="1"/>
    <col min="7952" max="7952" width="14.42578125" style="1" hidden="1"/>
    <col min="7953" max="8196" width="9.140625" style="1" hidden="1"/>
    <col min="8197" max="8197" width="4.28515625" style="1" hidden="1"/>
    <col min="8198" max="8198" width="32.140625" style="1" hidden="1"/>
    <col min="8199" max="8199" width="12.5703125" style="1" hidden="1"/>
    <col min="8200" max="8200" width="7.140625" style="1" hidden="1"/>
    <col min="8201" max="8201" width="11.28515625" style="1" hidden="1"/>
    <col min="8202" max="8202" width="10.140625" style="1" hidden="1"/>
    <col min="8203" max="8203" width="5" style="1" hidden="1"/>
    <col min="8204" max="8204" width="9.5703125" style="1" hidden="1"/>
    <col min="8205" max="8205" width="13" style="1" hidden="1"/>
    <col min="8206" max="8206" width="12.85546875" style="1" hidden="1"/>
    <col min="8207" max="8207" width="14.85546875" style="1" hidden="1"/>
    <col min="8208" max="8208" width="14.42578125" style="1" hidden="1"/>
    <col min="8209" max="8452" width="9.140625" style="1" hidden="1"/>
    <col min="8453" max="8453" width="4.28515625" style="1" hidden="1"/>
    <col min="8454" max="8454" width="32.140625" style="1" hidden="1"/>
    <col min="8455" max="8455" width="12.5703125" style="1" hidden="1"/>
    <col min="8456" max="8456" width="7.140625" style="1" hidden="1"/>
    <col min="8457" max="8457" width="11.28515625" style="1" hidden="1"/>
    <col min="8458" max="8458" width="10.140625" style="1" hidden="1"/>
    <col min="8459" max="8459" width="5" style="1" hidden="1"/>
    <col min="8460" max="8460" width="9.5703125" style="1" hidden="1"/>
    <col min="8461" max="8461" width="13" style="1" hidden="1"/>
    <col min="8462" max="8462" width="12.85546875" style="1" hidden="1"/>
    <col min="8463" max="8463" width="14.85546875" style="1" hidden="1"/>
    <col min="8464" max="8464" width="14.42578125" style="1" hidden="1"/>
    <col min="8465" max="8708" width="9.140625" style="1" hidden="1"/>
    <col min="8709" max="8709" width="4.28515625" style="1" hidden="1"/>
    <col min="8710" max="8710" width="32.140625" style="1" hidden="1"/>
    <col min="8711" max="8711" width="12.5703125" style="1" hidden="1"/>
    <col min="8712" max="8712" width="7.140625" style="1" hidden="1"/>
    <col min="8713" max="8713" width="11.28515625" style="1" hidden="1"/>
    <col min="8714" max="8714" width="10.140625" style="1" hidden="1"/>
    <col min="8715" max="8715" width="5" style="1" hidden="1"/>
    <col min="8716" max="8716" width="9.5703125" style="1" hidden="1"/>
    <col min="8717" max="8717" width="13" style="1" hidden="1"/>
    <col min="8718" max="8718" width="12.85546875" style="1" hidden="1"/>
    <col min="8719" max="8719" width="14.85546875" style="1" hidden="1"/>
    <col min="8720" max="8720" width="14.42578125" style="1" hidden="1"/>
    <col min="8721" max="8964" width="9.140625" style="1" hidden="1"/>
    <col min="8965" max="8965" width="4.28515625" style="1" hidden="1"/>
    <col min="8966" max="8966" width="32.140625" style="1" hidden="1"/>
    <col min="8967" max="8967" width="12.5703125" style="1" hidden="1"/>
    <col min="8968" max="8968" width="7.140625" style="1" hidden="1"/>
    <col min="8969" max="8969" width="11.28515625" style="1" hidden="1"/>
    <col min="8970" max="8970" width="10.140625" style="1" hidden="1"/>
    <col min="8971" max="8971" width="5" style="1" hidden="1"/>
    <col min="8972" max="8972" width="9.5703125" style="1" hidden="1"/>
    <col min="8973" max="8973" width="13" style="1" hidden="1"/>
    <col min="8974" max="8974" width="12.85546875" style="1" hidden="1"/>
    <col min="8975" max="8975" width="14.85546875" style="1" hidden="1"/>
    <col min="8976" max="8976" width="14.42578125" style="1" hidden="1"/>
    <col min="8977" max="9220" width="9.140625" style="1" hidden="1"/>
    <col min="9221" max="9221" width="4.28515625" style="1" hidden="1"/>
    <col min="9222" max="9222" width="32.140625" style="1" hidden="1"/>
    <col min="9223" max="9223" width="12.5703125" style="1" hidden="1"/>
    <col min="9224" max="9224" width="7.140625" style="1" hidden="1"/>
    <col min="9225" max="9225" width="11.28515625" style="1" hidden="1"/>
    <col min="9226" max="9226" width="10.140625" style="1" hidden="1"/>
    <col min="9227" max="9227" width="5" style="1" hidden="1"/>
    <col min="9228" max="9228" width="9.5703125" style="1" hidden="1"/>
    <col min="9229" max="9229" width="13" style="1" hidden="1"/>
    <col min="9230" max="9230" width="12.85546875" style="1" hidden="1"/>
    <col min="9231" max="9231" width="14.85546875" style="1" hidden="1"/>
    <col min="9232" max="9232" width="14.42578125" style="1" hidden="1"/>
    <col min="9233" max="9476" width="9.140625" style="1" hidden="1"/>
    <col min="9477" max="9477" width="4.28515625" style="1" hidden="1"/>
    <col min="9478" max="9478" width="32.140625" style="1" hidden="1"/>
    <col min="9479" max="9479" width="12.5703125" style="1" hidden="1"/>
    <col min="9480" max="9480" width="7.140625" style="1" hidden="1"/>
    <col min="9481" max="9481" width="11.28515625" style="1" hidden="1"/>
    <col min="9482" max="9482" width="10.140625" style="1" hidden="1"/>
    <col min="9483" max="9483" width="5" style="1" hidden="1"/>
    <col min="9484" max="9484" width="9.5703125" style="1" hidden="1"/>
    <col min="9485" max="9485" width="13" style="1" hidden="1"/>
    <col min="9486" max="9486" width="12.85546875" style="1" hidden="1"/>
    <col min="9487" max="9487" width="14.85546875" style="1" hidden="1"/>
    <col min="9488" max="9488" width="14.42578125" style="1" hidden="1"/>
    <col min="9489" max="9732" width="9.140625" style="1" hidden="1"/>
    <col min="9733" max="9733" width="4.28515625" style="1" hidden="1"/>
    <col min="9734" max="9734" width="32.140625" style="1" hidden="1"/>
    <col min="9735" max="9735" width="12.5703125" style="1" hidden="1"/>
    <col min="9736" max="9736" width="7.140625" style="1" hidden="1"/>
    <col min="9737" max="9737" width="11.28515625" style="1" hidden="1"/>
    <col min="9738" max="9738" width="10.140625" style="1" hidden="1"/>
    <col min="9739" max="9739" width="5" style="1" hidden="1"/>
    <col min="9740" max="9740" width="9.5703125" style="1" hidden="1"/>
    <col min="9741" max="9741" width="13" style="1" hidden="1"/>
    <col min="9742" max="9742" width="12.85546875" style="1" hidden="1"/>
    <col min="9743" max="9743" width="14.85546875" style="1" hidden="1"/>
    <col min="9744" max="9744" width="14.42578125" style="1" hidden="1"/>
    <col min="9745" max="9988" width="9.140625" style="1" hidden="1"/>
    <col min="9989" max="9989" width="4.28515625" style="1" hidden="1"/>
    <col min="9990" max="9990" width="32.140625" style="1" hidden="1"/>
    <col min="9991" max="9991" width="12.5703125" style="1" hidden="1"/>
    <col min="9992" max="9992" width="7.140625" style="1" hidden="1"/>
    <col min="9993" max="9993" width="11.28515625" style="1" hidden="1"/>
    <col min="9994" max="9994" width="10.140625" style="1" hidden="1"/>
    <col min="9995" max="9995" width="5" style="1" hidden="1"/>
    <col min="9996" max="9996" width="9.5703125" style="1" hidden="1"/>
    <col min="9997" max="9997" width="13" style="1" hidden="1"/>
    <col min="9998" max="9998" width="12.85546875" style="1" hidden="1"/>
    <col min="9999" max="9999" width="14.85546875" style="1" hidden="1"/>
    <col min="10000" max="10000" width="14.42578125" style="1" hidden="1"/>
    <col min="10001" max="10244" width="9.140625" style="1" hidden="1"/>
    <col min="10245" max="10245" width="4.28515625" style="1" hidden="1"/>
    <col min="10246" max="10246" width="32.140625" style="1" hidden="1"/>
    <col min="10247" max="10247" width="12.5703125" style="1" hidden="1"/>
    <col min="10248" max="10248" width="7.140625" style="1" hidden="1"/>
    <col min="10249" max="10249" width="11.28515625" style="1" hidden="1"/>
    <col min="10250" max="10250" width="10.140625" style="1" hidden="1"/>
    <col min="10251" max="10251" width="5" style="1" hidden="1"/>
    <col min="10252" max="10252" width="9.5703125" style="1" hidden="1"/>
    <col min="10253" max="10253" width="13" style="1" hidden="1"/>
    <col min="10254" max="10254" width="12.85546875" style="1" hidden="1"/>
    <col min="10255" max="10255" width="14.85546875" style="1" hidden="1"/>
    <col min="10256" max="10256" width="14.42578125" style="1" hidden="1"/>
    <col min="10257" max="10500" width="9.140625" style="1" hidden="1"/>
    <col min="10501" max="10501" width="4.28515625" style="1" hidden="1"/>
    <col min="10502" max="10502" width="32.140625" style="1" hidden="1"/>
    <col min="10503" max="10503" width="12.5703125" style="1" hidden="1"/>
    <col min="10504" max="10504" width="7.140625" style="1" hidden="1"/>
    <col min="10505" max="10505" width="11.28515625" style="1" hidden="1"/>
    <col min="10506" max="10506" width="10.140625" style="1" hidden="1"/>
    <col min="10507" max="10507" width="5" style="1" hidden="1"/>
    <col min="10508" max="10508" width="9.5703125" style="1" hidden="1"/>
    <col min="10509" max="10509" width="13" style="1" hidden="1"/>
    <col min="10510" max="10510" width="12.85546875" style="1" hidden="1"/>
    <col min="10511" max="10511" width="14.85546875" style="1" hidden="1"/>
    <col min="10512" max="10512" width="14.42578125" style="1" hidden="1"/>
    <col min="10513" max="10756" width="9.140625" style="1" hidden="1"/>
    <col min="10757" max="10757" width="4.28515625" style="1" hidden="1"/>
    <col min="10758" max="10758" width="32.140625" style="1" hidden="1"/>
    <col min="10759" max="10759" width="12.5703125" style="1" hidden="1"/>
    <col min="10760" max="10760" width="7.140625" style="1" hidden="1"/>
    <col min="10761" max="10761" width="11.28515625" style="1" hidden="1"/>
    <col min="10762" max="10762" width="10.140625" style="1" hidden="1"/>
    <col min="10763" max="10763" width="5" style="1" hidden="1"/>
    <col min="10764" max="10764" width="9.5703125" style="1" hidden="1"/>
    <col min="10765" max="10765" width="13" style="1" hidden="1"/>
    <col min="10766" max="10766" width="12.85546875" style="1" hidden="1"/>
    <col min="10767" max="10767" width="14.85546875" style="1" hidden="1"/>
    <col min="10768" max="10768" width="14.42578125" style="1" hidden="1"/>
    <col min="10769" max="11012" width="9.140625" style="1" hidden="1"/>
    <col min="11013" max="11013" width="4.28515625" style="1" hidden="1"/>
    <col min="11014" max="11014" width="32.140625" style="1" hidden="1"/>
    <col min="11015" max="11015" width="12.5703125" style="1" hidden="1"/>
    <col min="11016" max="11016" width="7.140625" style="1" hidden="1"/>
    <col min="11017" max="11017" width="11.28515625" style="1" hidden="1"/>
    <col min="11018" max="11018" width="10.140625" style="1" hidden="1"/>
    <col min="11019" max="11019" width="5" style="1" hidden="1"/>
    <col min="11020" max="11020" width="9.5703125" style="1" hidden="1"/>
    <col min="11021" max="11021" width="13" style="1" hidden="1"/>
    <col min="11022" max="11022" width="12.85546875" style="1" hidden="1"/>
    <col min="11023" max="11023" width="14.85546875" style="1" hidden="1"/>
    <col min="11024" max="11024" width="14.42578125" style="1" hidden="1"/>
    <col min="11025" max="11268" width="9.140625" style="1" hidden="1"/>
    <col min="11269" max="11269" width="4.28515625" style="1" hidden="1"/>
    <col min="11270" max="11270" width="32.140625" style="1" hidden="1"/>
    <col min="11271" max="11271" width="12.5703125" style="1" hidden="1"/>
    <col min="11272" max="11272" width="7.140625" style="1" hidden="1"/>
    <col min="11273" max="11273" width="11.28515625" style="1" hidden="1"/>
    <col min="11274" max="11274" width="10.140625" style="1" hidden="1"/>
    <col min="11275" max="11275" width="5" style="1" hidden="1"/>
    <col min="11276" max="11276" width="9.5703125" style="1" hidden="1"/>
    <col min="11277" max="11277" width="13" style="1" hidden="1"/>
    <col min="11278" max="11278" width="12.85546875" style="1" hidden="1"/>
    <col min="11279" max="11279" width="14.85546875" style="1" hidden="1"/>
    <col min="11280" max="11280" width="14.42578125" style="1" hidden="1"/>
    <col min="11281" max="11524" width="9.140625" style="1" hidden="1"/>
    <col min="11525" max="11525" width="4.28515625" style="1" hidden="1"/>
    <col min="11526" max="11526" width="32.140625" style="1" hidden="1"/>
    <col min="11527" max="11527" width="12.5703125" style="1" hidden="1"/>
    <col min="11528" max="11528" width="7.140625" style="1" hidden="1"/>
    <col min="11529" max="11529" width="11.28515625" style="1" hidden="1"/>
    <col min="11530" max="11530" width="10.140625" style="1" hidden="1"/>
    <col min="11531" max="11531" width="5" style="1" hidden="1"/>
    <col min="11532" max="11532" width="9.5703125" style="1" hidden="1"/>
    <col min="11533" max="11533" width="13" style="1" hidden="1"/>
    <col min="11534" max="11534" width="12.85546875" style="1" hidden="1"/>
    <col min="11535" max="11535" width="14.85546875" style="1" hidden="1"/>
    <col min="11536" max="11536" width="14.42578125" style="1" hidden="1"/>
    <col min="11537" max="11780" width="9.140625" style="1" hidden="1"/>
    <col min="11781" max="11781" width="4.28515625" style="1" hidden="1"/>
    <col min="11782" max="11782" width="32.140625" style="1" hidden="1"/>
    <col min="11783" max="11783" width="12.5703125" style="1" hidden="1"/>
    <col min="11784" max="11784" width="7.140625" style="1" hidden="1"/>
    <col min="11785" max="11785" width="11.28515625" style="1" hidden="1"/>
    <col min="11786" max="11786" width="10.140625" style="1" hidden="1"/>
    <col min="11787" max="11787" width="5" style="1" hidden="1"/>
    <col min="11788" max="11788" width="9.5703125" style="1" hidden="1"/>
    <col min="11789" max="11789" width="13" style="1" hidden="1"/>
    <col min="11790" max="11790" width="12.85546875" style="1" hidden="1"/>
    <col min="11791" max="11791" width="14.85546875" style="1" hidden="1"/>
    <col min="11792" max="11792" width="14.42578125" style="1" hidden="1"/>
    <col min="11793" max="12036" width="9.140625" style="1" hidden="1"/>
    <col min="12037" max="12037" width="4.28515625" style="1" hidden="1"/>
    <col min="12038" max="12038" width="32.140625" style="1" hidden="1"/>
    <col min="12039" max="12039" width="12.5703125" style="1" hidden="1"/>
    <col min="12040" max="12040" width="7.140625" style="1" hidden="1"/>
    <col min="12041" max="12041" width="11.28515625" style="1" hidden="1"/>
    <col min="12042" max="12042" width="10.140625" style="1" hidden="1"/>
    <col min="12043" max="12043" width="5" style="1" hidden="1"/>
    <col min="12044" max="12044" width="9.5703125" style="1" hidden="1"/>
    <col min="12045" max="12045" width="13" style="1" hidden="1"/>
    <col min="12046" max="12046" width="12.85546875" style="1" hidden="1"/>
    <col min="12047" max="12047" width="14.85546875" style="1" hidden="1"/>
    <col min="12048" max="12048" width="14.42578125" style="1" hidden="1"/>
    <col min="12049" max="12292" width="9.140625" style="1" hidden="1"/>
    <col min="12293" max="12293" width="4.28515625" style="1" hidden="1"/>
    <col min="12294" max="12294" width="32.140625" style="1" hidden="1"/>
    <col min="12295" max="12295" width="12.5703125" style="1" hidden="1"/>
    <col min="12296" max="12296" width="7.140625" style="1" hidden="1"/>
    <col min="12297" max="12297" width="11.28515625" style="1" hidden="1"/>
    <col min="12298" max="12298" width="10.140625" style="1" hidden="1"/>
    <col min="12299" max="12299" width="5" style="1" hidden="1"/>
    <col min="12300" max="12300" width="9.5703125" style="1" hidden="1"/>
    <col min="12301" max="12301" width="13" style="1" hidden="1"/>
    <col min="12302" max="12302" width="12.85546875" style="1" hidden="1"/>
    <col min="12303" max="12303" width="14.85546875" style="1" hidden="1"/>
    <col min="12304" max="12304" width="14.42578125" style="1" hidden="1"/>
    <col min="12305" max="12548" width="9.140625" style="1" hidden="1"/>
    <col min="12549" max="12549" width="4.28515625" style="1" hidden="1"/>
    <col min="12550" max="12550" width="32.140625" style="1" hidden="1"/>
    <col min="12551" max="12551" width="12.5703125" style="1" hidden="1"/>
    <col min="12552" max="12552" width="7.140625" style="1" hidden="1"/>
    <col min="12553" max="12553" width="11.28515625" style="1" hidden="1"/>
    <col min="12554" max="12554" width="10.140625" style="1" hidden="1"/>
    <col min="12555" max="12555" width="5" style="1" hidden="1"/>
    <col min="12556" max="12556" width="9.5703125" style="1" hidden="1"/>
    <col min="12557" max="12557" width="13" style="1" hidden="1"/>
    <col min="12558" max="12558" width="12.85546875" style="1" hidden="1"/>
    <col min="12559" max="12559" width="14.85546875" style="1" hidden="1"/>
    <col min="12560" max="12560" width="14.42578125" style="1" hidden="1"/>
    <col min="12561" max="12804" width="9.140625" style="1" hidden="1"/>
    <col min="12805" max="12805" width="4.28515625" style="1" hidden="1"/>
    <col min="12806" max="12806" width="32.140625" style="1" hidden="1"/>
    <col min="12807" max="12807" width="12.5703125" style="1" hidden="1"/>
    <col min="12808" max="12808" width="7.140625" style="1" hidden="1"/>
    <col min="12809" max="12809" width="11.28515625" style="1" hidden="1"/>
    <col min="12810" max="12810" width="10.140625" style="1" hidden="1"/>
    <col min="12811" max="12811" width="5" style="1" hidden="1"/>
    <col min="12812" max="12812" width="9.5703125" style="1" hidden="1"/>
    <col min="12813" max="12813" width="13" style="1" hidden="1"/>
    <col min="12814" max="12814" width="12.85546875" style="1" hidden="1"/>
    <col min="12815" max="12815" width="14.85546875" style="1" hidden="1"/>
    <col min="12816" max="12816" width="14.42578125" style="1" hidden="1"/>
    <col min="12817" max="13060" width="9.140625" style="1" hidden="1"/>
    <col min="13061" max="13061" width="4.28515625" style="1" hidden="1"/>
    <col min="13062" max="13062" width="32.140625" style="1" hidden="1"/>
    <col min="13063" max="13063" width="12.5703125" style="1" hidden="1"/>
    <col min="13064" max="13064" width="7.140625" style="1" hidden="1"/>
    <col min="13065" max="13065" width="11.28515625" style="1" hidden="1"/>
    <col min="13066" max="13066" width="10.140625" style="1" hidden="1"/>
    <col min="13067" max="13067" width="5" style="1" hidden="1"/>
    <col min="13068" max="13068" width="9.5703125" style="1" hidden="1"/>
    <col min="13069" max="13069" width="13" style="1" hidden="1"/>
    <col min="13070" max="13070" width="12.85546875" style="1" hidden="1"/>
    <col min="13071" max="13071" width="14.85546875" style="1" hidden="1"/>
    <col min="13072" max="13072" width="14.42578125" style="1" hidden="1"/>
    <col min="13073" max="13316" width="9.140625" style="1" hidden="1"/>
    <col min="13317" max="13317" width="4.28515625" style="1" hidden="1"/>
    <col min="13318" max="13318" width="32.140625" style="1" hidden="1"/>
    <col min="13319" max="13319" width="12.5703125" style="1" hidden="1"/>
    <col min="13320" max="13320" width="7.140625" style="1" hidden="1"/>
    <col min="13321" max="13321" width="11.28515625" style="1" hidden="1"/>
    <col min="13322" max="13322" width="10.140625" style="1" hidden="1"/>
    <col min="13323" max="13323" width="5" style="1" hidden="1"/>
    <col min="13324" max="13324" width="9.5703125" style="1" hidden="1"/>
    <col min="13325" max="13325" width="13" style="1" hidden="1"/>
    <col min="13326" max="13326" width="12.85546875" style="1" hidden="1"/>
    <col min="13327" max="13327" width="14.85546875" style="1" hidden="1"/>
    <col min="13328" max="13328" width="14.42578125" style="1" hidden="1"/>
    <col min="13329" max="13572" width="9.140625" style="1" hidden="1"/>
    <col min="13573" max="13573" width="4.28515625" style="1" hidden="1"/>
    <col min="13574" max="13574" width="32.140625" style="1" hidden="1"/>
    <col min="13575" max="13575" width="12.5703125" style="1" hidden="1"/>
    <col min="13576" max="13576" width="7.140625" style="1" hidden="1"/>
    <col min="13577" max="13577" width="11.28515625" style="1" hidden="1"/>
    <col min="13578" max="13578" width="10.140625" style="1" hidden="1"/>
    <col min="13579" max="13579" width="5" style="1" hidden="1"/>
    <col min="13580" max="13580" width="9.5703125" style="1" hidden="1"/>
    <col min="13581" max="13581" width="13" style="1" hidden="1"/>
    <col min="13582" max="13582" width="12.85546875" style="1" hidden="1"/>
    <col min="13583" max="13583" width="14.85546875" style="1" hidden="1"/>
    <col min="13584" max="13584" width="14.42578125" style="1" hidden="1"/>
    <col min="13585" max="13828" width="9.140625" style="1" hidden="1"/>
    <col min="13829" max="13829" width="4.28515625" style="1" hidden="1"/>
    <col min="13830" max="13830" width="32.140625" style="1" hidden="1"/>
    <col min="13831" max="13831" width="12.5703125" style="1" hidden="1"/>
    <col min="13832" max="13832" width="7.140625" style="1" hidden="1"/>
    <col min="13833" max="13833" width="11.28515625" style="1" hidden="1"/>
    <col min="13834" max="13834" width="10.140625" style="1" hidden="1"/>
    <col min="13835" max="13835" width="5" style="1" hidden="1"/>
    <col min="13836" max="13836" width="9.5703125" style="1" hidden="1"/>
    <col min="13837" max="13837" width="13" style="1" hidden="1"/>
    <col min="13838" max="13838" width="12.85546875" style="1" hidden="1"/>
    <col min="13839" max="13839" width="14.85546875" style="1" hidden="1"/>
    <col min="13840" max="13840" width="14.42578125" style="1" hidden="1"/>
    <col min="13841" max="14084" width="9.140625" style="1" hidden="1"/>
    <col min="14085" max="14085" width="4.28515625" style="1" hidden="1"/>
    <col min="14086" max="14086" width="32.140625" style="1" hidden="1"/>
    <col min="14087" max="14087" width="12.5703125" style="1" hidden="1"/>
    <col min="14088" max="14088" width="7.140625" style="1" hidden="1"/>
    <col min="14089" max="14089" width="11.28515625" style="1" hidden="1"/>
    <col min="14090" max="14090" width="10.140625" style="1" hidden="1"/>
    <col min="14091" max="14091" width="5" style="1" hidden="1"/>
    <col min="14092" max="14092" width="9.5703125" style="1" hidden="1"/>
    <col min="14093" max="14093" width="13" style="1" hidden="1"/>
    <col min="14094" max="14094" width="12.85546875" style="1" hidden="1"/>
    <col min="14095" max="14095" width="14.85546875" style="1" hidden="1"/>
    <col min="14096" max="14096" width="14.42578125" style="1" hidden="1"/>
    <col min="14097" max="14340" width="9.140625" style="1" hidden="1"/>
    <col min="14341" max="14341" width="4.28515625" style="1" hidden="1"/>
    <col min="14342" max="14342" width="32.140625" style="1" hidden="1"/>
    <col min="14343" max="14343" width="12.5703125" style="1" hidden="1"/>
    <col min="14344" max="14344" width="7.140625" style="1" hidden="1"/>
    <col min="14345" max="14345" width="11.28515625" style="1" hidden="1"/>
    <col min="14346" max="14346" width="10.140625" style="1" hidden="1"/>
    <col min="14347" max="14347" width="5" style="1" hidden="1"/>
    <col min="14348" max="14348" width="9.5703125" style="1" hidden="1"/>
    <col min="14349" max="14349" width="13" style="1" hidden="1"/>
    <col min="14350" max="14350" width="12.85546875" style="1" hidden="1"/>
    <col min="14351" max="14351" width="14.85546875" style="1" hidden="1"/>
    <col min="14352" max="14352" width="14.42578125" style="1" hidden="1"/>
    <col min="14353" max="14596" width="9.140625" style="1" hidden="1"/>
    <col min="14597" max="14597" width="4.28515625" style="1" hidden="1"/>
    <col min="14598" max="14598" width="32.140625" style="1" hidden="1"/>
    <col min="14599" max="14599" width="12.5703125" style="1" hidden="1"/>
    <col min="14600" max="14600" width="7.140625" style="1" hidden="1"/>
    <col min="14601" max="14601" width="11.28515625" style="1" hidden="1"/>
    <col min="14602" max="14602" width="10.140625" style="1" hidden="1"/>
    <col min="14603" max="14603" width="5" style="1" hidden="1"/>
    <col min="14604" max="14604" width="9.5703125" style="1" hidden="1"/>
    <col min="14605" max="14605" width="13" style="1" hidden="1"/>
    <col min="14606" max="14606" width="12.85546875" style="1" hidden="1"/>
    <col min="14607" max="14607" width="14.85546875" style="1" hidden="1"/>
    <col min="14608" max="14608" width="14.42578125" style="1" hidden="1"/>
    <col min="14609" max="14852" width="9.140625" style="1" hidden="1"/>
    <col min="14853" max="14853" width="4.28515625" style="1" hidden="1"/>
    <col min="14854" max="14854" width="32.140625" style="1" hidden="1"/>
    <col min="14855" max="14855" width="12.5703125" style="1" hidden="1"/>
    <col min="14856" max="14856" width="7.140625" style="1" hidden="1"/>
    <col min="14857" max="14857" width="11.28515625" style="1" hidden="1"/>
    <col min="14858" max="14858" width="10.140625" style="1" hidden="1"/>
    <col min="14859" max="14859" width="5" style="1" hidden="1"/>
    <col min="14860" max="14860" width="9.5703125" style="1" hidden="1"/>
    <col min="14861" max="14861" width="13" style="1" hidden="1"/>
    <col min="14862" max="14862" width="12.85546875" style="1" hidden="1"/>
    <col min="14863" max="14863" width="14.85546875" style="1" hidden="1"/>
    <col min="14864" max="14864" width="14.42578125" style="1" hidden="1"/>
    <col min="14865" max="15108" width="9.140625" style="1" hidden="1"/>
    <col min="15109" max="15109" width="4.28515625" style="1" hidden="1"/>
    <col min="15110" max="15110" width="32.140625" style="1" hidden="1"/>
    <col min="15111" max="15111" width="12.5703125" style="1" hidden="1"/>
    <col min="15112" max="15112" width="7.140625" style="1" hidden="1"/>
    <col min="15113" max="15113" width="11.28515625" style="1" hidden="1"/>
    <col min="15114" max="15114" width="10.140625" style="1" hidden="1"/>
    <col min="15115" max="15115" width="5" style="1" hidden="1"/>
    <col min="15116" max="15116" width="9.5703125" style="1" hidden="1"/>
    <col min="15117" max="15117" width="13" style="1" hidden="1"/>
    <col min="15118" max="15118" width="12.85546875" style="1" hidden="1"/>
    <col min="15119" max="15119" width="14.85546875" style="1" hidden="1"/>
    <col min="15120" max="15120" width="14.42578125" style="1" hidden="1"/>
    <col min="15121" max="15364" width="9.140625" style="1" hidden="1"/>
    <col min="15365" max="15365" width="4.28515625" style="1" hidden="1"/>
    <col min="15366" max="15366" width="32.140625" style="1" hidden="1"/>
    <col min="15367" max="15367" width="12.5703125" style="1" hidden="1"/>
    <col min="15368" max="15368" width="7.140625" style="1" hidden="1"/>
    <col min="15369" max="15369" width="11.28515625" style="1" hidden="1"/>
    <col min="15370" max="15370" width="10.140625" style="1" hidden="1"/>
    <col min="15371" max="15371" width="5" style="1" hidden="1"/>
    <col min="15372" max="15372" width="9.5703125" style="1" hidden="1"/>
    <col min="15373" max="15373" width="13" style="1" hidden="1"/>
    <col min="15374" max="15374" width="12.85546875" style="1" hidden="1"/>
    <col min="15375" max="15375" width="14.85546875" style="1" hidden="1"/>
    <col min="15376" max="15376" width="14.42578125" style="1" hidden="1"/>
    <col min="15377" max="15620" width="9.140625" style="1" hidden="1"/>
    <col min="15621" max="15621" width="4.28515625" style="1" hidden="1"/>
    <col min="15622" max="15622" width="32.140625" style="1" hidden="1"/>
    <col min="15623" max="15623" width="12.5703125" style="1" hidden="1"/>
    <col min="15624" max="15624" width="7.140625" style="1" hidden="1"/>
    <col min="15625" max="15625" width="11.28515625" style="1" hidden="1"/>
    <col min="15626" max="15626" width="10.140625" style="1" hidden="1"/>
    <col min="15627" max="15627" width="5" style="1" hidden="1"/>
    <col min="15628" max="15628" width="9.5703125" style="1" hidden="1"/>
    <col min="15629" max="15629" width="13" style="1" hidden="1"/>
    <col min="15630" max="15630" width="12.85546875" style="1" hidden="1"/>
    <col min="15631" max="15631" width="14.85546875" style="1" hidden="1"/>
    <col min="15632" max="15632" width="14.42578125" style="1" hidden="1"/>
    <col min="15633" max="15876" width="9.140625" style="1" hidden="1"/>
    <col min="15877" max="15877" width="4.28515625" style="1" hidden="1"/>
    <col min="15878" max="15878" width="32.140625" style="1" hidden="1"/>
    <col min="15879" max="15879" width="12.5703125" style="1" hidden="1"/>
    <col min="15880" max="15880" width="7.140625" style="1" hidden="1"/>
    <col min="15881" max="15881" width="11.28515625" style="1" hidden="1"/>
    <col min="15882" max="15882" width="10.140625" style="1" hidden="1"/>
    <col min="15883" max="15883" width="5" style="1" hidden="1"/>
    <col min="15884" max="15884" width="9.5703125" style="1" hidden="1"/>
    <col min="15885" max="15885" width="13" style="1" hidden="1"/>
    <col min="15886" max="15886" width="12.85546875" style="1" hidden="1"/>
    <col min="15887" max="15887" width="14.85546875" style="1" hidden="1"/>
    <col min="15888" max="15888" width="14.42578125" style="1" hidden="1"/>
    <col min="15889" max="16132" width="9.140625" style="1" hidden="1"/>
    <col min="16133" max="16133" width="4.28515625" style="1" hidden="1"/>
    <col min="16134" max="16134" width="32.140625" style="1" hidden="1"/>
    <col min="16135" max="16135" width="12.5703125" style="1" hidden="1"/>
    <col min="16136" max="16136" width="7.140625" style="1" hidden="1"/>
    <col min="16137" max="16137" width="11.28515625" style="1" hidden="1"/>
    <col min="16138" max="16138" width="10.140625" style="1" hidden="1"/>
    <col min="16139" max="16139" width="5" style="1" hidden="1"/>
    <col min="16140" max="16140" width="9.5703125" style="1" hidden="1"/>
    <col min="16141" max="16141" width="13" style="1" hidden="1"/>
    <col min="16142" max="16142" width="12.85546875" style="1" hidden="1"/>
    <col min="16143" max="16143" width="14.85546875" style="1" hidden="1"/>
    <col min="16144" max="16144" width="14.42578125" style="1" hidden="1"/>
    <col min="16145" max="16145" width="12.85546875" style="1" hidden="1"/>
    <col min="16146" max="16146" width="14.85546875" style="1" hidden="1"/>
    <col min="16147" max="16148" width="14.42578125" style="1" hidden="1"/>
    <col min="16149" max="16149" width="12.85546875" style="1" hidden="1"/>
    <col min="16150" max="16150" width="14.85546875" style="1" hidden="1"/>
    <col min="16151" max="16155" width="14.42578125" style="1" hidden="1"/>
    <col min="16156" max="16384" width="9.140625" style="1" hidden="1"/>
  </cols>
  <sheetData>
    <row r="1" spans="1:17"/>
    <row r="2" spans="1:17" ht="22.5" customHeight="1">
      <c r="B2" s="245" t="s">
        <v>726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</row>
    <row r="3" spans="1:17" ht="12" thickBot="1"/>
    <row r="4" spans="1:17" s="2" customFormat="1" ht="28.5" customHeight="1" thickBot="1">
      <c r="A4" s="1"/>
      <c r="B4" s="168" t="s">
        <v>264</v>
      </c>
      <c r="C4" s="169" t="s">
        <v>265</v>
      </c>
      <c r="D4" s="168" t="s">
        <v>641</v>
      </c>
      <c r="E4" s="169" t="s">
        <v>266</v>
      </c>
      <c r="F4" s="168" t="s">
        <v>267</v>
      </c>
      <c r="G4" s="195" t="s">
        <v>650</v>
      </c>
      <c r="H4" s="170" t="s">
        <v>268</v>
      </c>
      <c r="I4" s="168" t="s">
        <v>269</v>
      </c>
      <c r="J4" s="168" t="s">
        <v>270</v>
      </c>
      <c r="K4" s="168" t="s">
        <v>271</v>
      </c>
      <c r="L4" s="171" t="s">
        <v>272</v>
      </c>
      <c r="M4" s="171" t="s">
        <v>2</v>
      </c>
      <c r="N4" s="171" t="s">
        <v>4</v>
      </c>
      <c r="O4" s="171" t="s">
        <v>273</v>
      </c>
      <c r="P4" s="249"/>
      <c r="Q4" s="226"/>
    </row>
    <row r="5" spans="1:17" s="2" customFormat="1" ht="15.75" customHeight="1">
      <c r="B5" s="312" t="s">
        <v>482</v>
      </c>
      <c r="C5" s="313"/>
      <c r="D5" s="313"/>
      <c r="E5" s="313"/>
      <c r="F5" s="313"/>
      <c r="G5" s="314"/>
      <c r="H5" s="157" t="s">
        <v>274</v>
      </c>
      <c r="I5" s="317" t="s">
        <v>482</v>
      </c>
      <c r="J5" s="318"/>
      <c r="K5" s="49" t="s">
        <v>274</v>
      </c>
      <c r="L5" s="223"/>
      <c r="M5" s="224"/>
      <c r="N5" s="224"/>
      <c r="O5" s="225" t="s">
        <v>448</v>
      </c>
      <c r="P5" s="250"/>
      <c r="Q5" s="227"/>
    </row>
    <row r="6" spans="1:17" ht="22.5" customHeight="1">
      <c r="B6" s="285">
        <v>1</v>
      </c>
      <c r="C6" s="283" t="s">
        <v>581</v>
      </c>
      <c r="D6" s="51"/>
      <c r="E6" s="285" t="s">
        <v>304</v>
      </c>
      <c r="F6" s="19" t="s">
        <v>117</v>
      </c>
      <c r="G6" s="285" t="s">
        <v>569</v>
      </c>
      <c r="H6" s="20">
        <v>254</v>
      </c>
      <c r="I6" s="19" t="s">
        <v>275</v>
      </c>
      <c r="J6" s="19" t="s">
        <v>0</v>
      </c>
      <c r="K6" s="21">
        <v>189</v>
      </c>
      <c r="L6" s="26">
        <v>18900000.00000003</v>
      </c>
      <c r="M6" s="26">
        <v>130567843.52291238</v>
      </c>
      <c r="N6" s="26">
        <v>122329259.86064926</v>
      </c>
      <c r="O6" s="50">
        <f t="shared" ref="O6:O59" si="0">SUM(L6:N6)</f>
        <v>271797103.38356167</v>
      </c>
    </row>
    <row r="7" spans="1:17" ht="22.5" customHeight="1">
      <c r="B7" s="286"/>
      <c r="C7" s="284"/>
      <c r="D7" s="25"/>
      <c r="E7" s="286"/>
      <c r="F7" s="19" t="s">
        <v>167</v>
      </c>
      <c r="G7" s="286"/>
      <c r="H7" s="20">
        <v>65</v>
      </c>
      <c r="I7" s="19" t="s">
        <v>276</v>
      </c>
      <c r="J7" s="19" t="s">
        <v>0</v>
      </c>
      <c r="K7" s="21">
        <v>65</v>
      </c>
      <c r="L7" s="22">
        <v>6500000.0000000149</v>
      </c>
      <c r="M7" s="22">
        <v>40546471.445179395</v>
      </c>
      <c r="N7" s="22">
        <v>38154799.047971286</v>
      </c>
      <c r="O7" s="50">
        <f t="shared" si="0"/>
        <v>85201270.493150696</v>
      </c>
    </row>
    <row r="8" spans="1:17" ht="28.5" customHeight="1">
      <c r="B8" s="19">
        <v>2</v>
      </c>
      <c r="C8" s="34" t="s">
        <v>662</v>
      </c>
      <c r="D8" s="19">
        <v>19701</v>
      </c>
      <c r="E8" s="19" t="s">
        <v>304</v>
      </c>
      <c r="F8" s="19" t="s">
        <v>170</v>
      </c>
      <c r="G8" s="19" t="s">
        <v>569</v>
      </c>
      <c r="H8" s="20">
        <v>420</v>
      </c>
      <c r="I8" s="19" t="s">
        <v>277</v>
      </c>
      <c r="J8" s="19" t="s">
        <v>0</v>
      </c>
      <c r="K8" s="21">
        <v>420</v>
      </c>
      <c r="L8" s="22">
        <v>42000000.00000006</v>
      </c>
      <c r="M8" s="22">
        <v>195180196.87964717</v>
      </c>
      <c r="N8" s="22">
        <v>2850476.5998048405</v>
      </c>
      <c r="O8" s="50">
        <f t="shared" si="0"/>
        <v>240030673.47945207</v>
      </c>
    </row>
    <row r="9" spans="1:17" ht="27.75" customHeight="1">
      <c r="B9" s="19">
        <v>3</v>
      </c>
      <c r="C9" s="34" t="s">
        <v>582</v>
      </c>
      <c r="D9" s="19"/>
      <c r="E9" s="19" t="s">
        <v>304</v>
      </c>
      <c r="F9" s="19" t="s">
        <v>171</v>
      </c>
      <c r="G9" s="19" t="s">
        <v>569</v>
      </c>
      <c r="H9" s="20">
        <v>460</v>
      </c>
      <c r="I9" s="19" t="s">
        <v>278</v>
      </c>
      <c r="J9" s="19" t="s">
        <v>0</v>
      </c>
      <c r="K9" s="21">
        <v>460</v>
      </c>
      <c r="L9" s="22">
        <v>46000000</v>
      </c>
      <c r="M9" s="22">
        <v>230795204.46115685</v>
      </c>
      <c r="N9" s="22">
        <v>199940647.56624043</v>
      </c>
      <c r="O9" s="50">
        <f t="shared" si="0"/>
        <v>476735852.02739727</v>
      </c>
    </row>
    <row r="10" spans="1:17" ht="22.5" customHeight="1">
      <c r="B10" s="285">
        <v>4</v>
      </c>
      <c r="C10" s="283" t="s">
        <v>583</v>
      </c>
      <c r="D10" s="51"/>
      <c r="E10" s="285" t="s">
        <v>304</v>
      </c>
      <c r="F10" s="19" t="s">
        <v>176</v>
      </c>
      <c r="G10" s="285" t="s">
        <v>569</v>
      </c>
      <c r="H10" s="307">
        <v>420</v>
      </c>
      <c r="I10" s="19" t="s">
        <v>279</v>
      </c>
      <c r="J10" s="19" t="s">
        <v>0</v>
      </c>
      <c r="K10" s="21">
        <v>210</v>
      </c>
      <c r="L10" s="22">
        <v>21000000.00000003</v>
      </c>
      <c r="M10" s="22">
        <v>68217482.976523161</v>
      </c>
      <c r="N10" s="22">
        <v>56360838.174161755</v>
      </c>
      <c r="O10" s="50">
        <f t="shared" si="0"/>
        <v>145578321.15068495</v>
      </c>
    </row>
    <row r="11" spans="1:17" ht="22.5" customHeight="1">
      <c r="A11" s="2"/>
      <c r="B11" s="286"/>
      <c r="C11" s="284"/>
      <c r="D11" s="25"/>
      <c r="E11" s="286"/>
      <c r="F11" s="19" t="s">
        <v>177</v>
      </c>
      <c r="G11" s="286"/>
      <c r="H11" s="308"/>
      <c r="I11" s="19" t="s">
        <v>280</v>
      </c>
      <c r="J11" s="19" t="s">
        <v>6</v>
      </c>
      <c r="K11" s="21">
        <v>210</v>
      </c>
      <c r="L11" s="22">
        <v>21000000</v>
      </c>
      <c r="M11" s="22">
        <v>133757154.35639408</v>
      </c>
      <c r="N11" s="22">
        <v>122848478.53401688</v>
      </c>
      <c r="O11" s="50">
        <f t="shared" si="0"/>
        <v>277605632.89041096</v>
      </c>
      <c r="Q11" s="227"/>
    </row>
    <row r="12" spans="1:17" ht="27.75" customHeight="1">
      <c r="B12" s="19">
        <v>5</v>
      </c>
      <c r="C12" s="34" t="s">
        <v>584</v>
      </c>
      <c r="D12" s="19"/>
      <c r="E12" s="19" t="s">
        <v>304</v>
      </c>
      <c r="F12" s="19" t="s">
        <v>162</v>
      </c>
      <c r="G12" s="19" t="s">
        <v>569</v>
      </c>
      <c r="H12" s="20">
        <v>56</v>
      </c>
      <c r="I12" s="19" t="s">
        <v>281</v>
      </c>
      <c r="J12" s="19" t="s">
        <v>0</v>
      </c>
      <c r="K12" s="21">
        <v>56</v>
      </c>
      <c r="L12" s="22">
        <v>5600000</v>
      </c>
      <c r="M12" s="22">
        <v>37470712.235399887</v>
      </c>
      <c r="N12" s="22">
        <v>35378593.682408333</v>
      </c>
      <c r="O12" s="50">
        <f t="shared" si="0"/>
        <v>78449305.91780822</v>
      </c>
    </row>
    <row r="13" spans="1:17" ht="27" customHeight="1">
      <c r="B13" s="19">
        <v>6</v>
      </c>
      <c r="C13" s="34" t="s">
        <v>585</v>
      </c>
      <c r="D13" s="19"/>
      <c r="E13" s="19" t="s">
        <v>304</v>
      </c>
      <c r="F13" s="19" t="s">
        <v>163</v>
      </c>
      <c r="G13" s="19" t="s">
        <v>569</v>
      </c>
      <c r="H13" s="20">
        <v>151</v>
      </c>
      <c r="I13" s="19" t="s">
        <v>281</v>
      </c>
      <c r="J13" s="19" t="s">
        <v>0</v>
      </c>
      <c r="K13" s="21">
        <v>151</v>
      </c>
      <c r="L13" s="22">
        <v>15100000.00000003</v>
      </c>
      <c r="M13" s="22">
        <v>85115986.408758491</v>
      </c>
      <c r="N13" s="22">
        <v>78304986.741926432</v>
      </c>
      <c r="O13" s="50">
        <f t="shared" si="0"/>
        <v>178520973.15068495</v>
      </c>
    </row>
    <row r="14" spans="1:17" ht="22.5" customHeight="1">
      <c r="B14" s="285">
        <v>7</v>
      </c>
      <c r="C14" s="386" t="s">
        <v>586</v>
      </c>
      <c r="D14" s="51"/>
      <c r="E14" s="285" t="s">
        <v>304</v>
      </c>
      <c r="F14" s="19" t="s">
        <v>180</v>
      </c>
      <c r="G14" s="285" t="s">
        <v>569</v>
      </c>
      <c r="H14" s="307">
        <v>464.8</v>
      </c>
      <c r="I14" s="19" t="s">
        <v>282</v>
      </c>
      <c r="J14" s="19" t="s">
        <v>0</v>
      </c>
      <c r="K14" s="21">
        <v>232.4</v>
      </c>
      <c r="L14" s="22">
        <v>23240000</v>
      </c>
      <c r="M14" s="22">
        <v>131269361.4522396</v>
      </c>
      <c r="N14" s="22">
        <v>118142150.62995216</v>
      </c>
      <c r="O14" s="50">
        <f t="shared" si="0"/>
        <v>272651512.08219177</v>
      </c>
    </row>
    <row r="15" spans="1:17" ht="22.5" customHeight="1">
      <c r="B15" s="286"/>
      <c r="C15" s="387"/>
      <c r="D15" s="25"/>
      <c r="E15" s="286"/>
      <c r="F15" s="19" t="s">
        <v>181</v>
      </c>
      <c r="G15" s="286"/>
      <c r="H15" s="308"/>
      <c r="I15" s="19" t="s">
        <v>283</v>
      </c>
      <c r="J15" s="19" t="s">
        <v>6</v>
      </c>
      <c r="K15" s="21">
        <v>232.4</v>
      </c>
      <c r="L15" s="22">
        <v>23240000</v>
      </c>
      <c r="M15" s="22">
        <v>147385598.8577913</v>
      </c>
      <c r="N15" s="22">
        <v>133353149.21070184</v>
      </c>
      <c r="O15" s="50">
        <f t="shared" si="0"/>
        <v>303978748.06849313</v>
      </c>
    </row>
    <row r="16" spans="1:17" ht="22.5" customHeight="1">
      <c r="B16" s="285">
        <v>8</v>
      </c>
      <c r="C16" s="283" t="s">
        <v>587</v>
      </c>
      <c r="D16" s="51"/>
      <c r="E16" s="285" t="s">
        <v>304</v>
      </c>
      <c r="F16" s="19" t="s">
        <v>369</v>
      </c>
      <c r="G16" s="285" t="s">
        <v>568</v>
      </c>
      <c r="H16" s="307">
        <v>725</v>
      </c>
      <c r="I16" s="19" t="s">
        <v>197</v>
      </c>
      <c r="J16" s="19" t="s">
        <v>0</v>
      </c>
      <c r="K16" s="21">
        <v>362.5</v>
      </c>
      <c r="L16" s="22">
        <v>36250000.000000015</v>
      </c>
      <c r="M16" s="22">
        <v>40662255.03860347</v>
      </c>
      <c r="N16" s="22">
        <v>46846201.851807475</v>
      </c>
      <c r="O16" s="50">
        <f t="shared" si="0"/>
        <v>123758456.89041096</v>
      </c>
    </row>
    <row r="17" spans="1:17" ht="22.5" customHeight="1">
      <c r="A17" s="2"/>
      <c r="B17" s="286"/>
      <c r="C17" s="284"/>
      <c r="D17" s="25"/>
      <c r="E17" s="286"/>
      <c r="F17" s="19" t="s">
        <v>370</v>
      </c>
      <c r="G17" s="286"/>
      <c r="H17" s="308"/>
      <c r="I17" s="19" t="s">
        <v>284</v>
      </c>
      <c r="J17" s="19" t="s">
        <v>6</v>
      </c>
      <c r="K17" s="21">
        <v>362.5</v>
      </c>
      <c r="L17" s="22">
        <v>36250000.00000003</v>
      </c>
      <c r="M17" s="22">
        <v>124890876.27163517</v>
      </c>
      <c r="N17" s="22">
        <v>109086229.08452919</v>
      </c>
      <c r="O17" s="50">
        <f t="shared" si="0"/>
        <v>270227105.3561644</v>
      </c>
      <c r="Q17" s="227"/>
    </row>
    <row r="18" spans="1:17" ht="22.5" customHeight="1">
      <c r="B18" s="285">
        <v>9</v>
      </c>
      <c r="C18" s="283" t="s">
        <v>588</v>
      </c>
      <c r="D18" s="51"/>
      <c r="E18" s="285" t="s">
        <v>304</v>
      </c>
      <c r="F18" s="19" t="s">
        <v>198</v>
      </c>
      <c r="G18" s="285" t="s">
        <v>569</v>
      </c>
      <c r="H18" s="307">
        <v>440</v>
      </c>
      <c r="I18" s="19" t="s">
        <v>285</v>
      </c>
      <c r="J18" s="19" t="s">
        <v>0</v>
      </c>
      <c r="K18" s="21">
        <v>220</v>
      </c>
      <c r="L18" s="22">
        <v>19639166.876712352</v>
      </c>
      <c r="M18" s="22">
        <v>83538890.734598994</v>
      </c>
      <c r="N18" s="22">
        <v>68404971.155811965</v>
      </c>
      <c r="O18" s="50">
        <f t="shared" si="0"/>
        <v>171583028.76712331</v>
      </c>
    </row>
    <row r="19" spans="1:17" ht="22.5" customHeight="1">
      <c r="B19" s="286"/>
      <c r="C19" s="284"/>
      <c r="D19" s="25"/>
      <c r="E19" s="286"/>
      <c r="F19" s="19" t="s">
        <v>199</v>
      </c>
      <c r="G19" s="286"/>
      <c r="H19" s="308"/>
      <c r="I19" s="19" t="s">
        <v>200</v>
      </c>
      <c r="J19" s="19" t="s">
        <v>6</v>
      </c>
      <c r="K19" s="21">
        <v>220</v>
      </c>
      <c r="L19" s="22">
        <v>21999999.99999997</v>
      </c>
      <c r="M19" s="22">
        <v>93875250.423085004</v>
      </c>
      <c r="N19" s="22">
        <v>87894594.426230073</v>
      </c>
      <c r="O19" s="50">
        <f t="shared" si="0"/>
        <v>203769844.84931505</v>
      </c>
    </row>
    <row r="20" spans="1:17" ht="22.5" customHeight="1">
      <c r="B20" s="285">
        <v>10</v>
      </c>
      <c r="C20" s="386" t="s">
        <v>589</v>
      </c>
      <c r="D20" s="285" t="s">
        <v>569</v>
      </c>
      <c r="E20" s="285" t="s">
        <v>304</v>
      </c>
      <c r="F20" s="19" t="s">
        <v>208</v>
      </c>
      <c r="G20" s="285" t="s">
        <v>569</v>
      </c>
      <c r="H20" s="307">
        <v>884</v>
      </c>
      <c r="I20" s="19" t="s">
        <v>209</v>
      </c>
      <c r="J20" s="19" t="s">
        <v>0</v>
      </c>
      <c r="K20" s="21">
        <v>442</v>
      </c>
      <c r="L20" s="22">
        <v>20501699</v>
      </c>
      <c r="M20" s="22">
        <v>16274151.318819299</v>
      </c>
      <c r="N20" s="22">
        <v>17399077.681180701</v>
      </c>
      <c r="O20" s="50">
        <f t="shared" si="0"/>
        <v>54174928</v>
      </c>
    </row>
    <row r="21" spans="1:17" ht="22.5" customHeight="1">
      <c r="B21" s="286"/>
      <c r="C21" s="387"/>
      <c r="D21" s="286"/>
      <c r="E21" s="286"/>
      <c r="F21" s="19" t="s">
        <v>210</v>
      </c>
      <c r="G21" s="286"/>
      <c r="H21" s="308"/>
      <c r="I21" s="19" t="s">
        <v>211</v>
      </c>
      <c r="J21" s="19" t="s">
        <v>6</v>
      </c>
      <c r="K21" s="21">
        <v>442</v>
      </c>
      <c r="L21" s="22">
        <v>44199999.999999955</v>
      </c>
      <c r="M21" s="22">
        <v>123859531.60022692</v>
      </c>
      <c r="N21" s="22">
        <v>120616513.55045803</v>
      </c>
      <c r="O21" s="50">
        <f t="shared" si="0"/>
        <v>288676045.15068489</v>
      </c>
    </row>
    <row r="22" spans="1:17" ht="22.5" customHeight="1">
      <c r="B22" s="285">
        <v>11</v>
      </c>
      <c r="C22" s="283" t="s">
        <v>590</v>
      </c>
      <c r="D22" s="51"/>
      <c r="E22" s="285" t="s">
        <v>304</v>
      </c>
      <c r="F22" s="19" t="s">
        <v>373</v>
      </c>
      <c r="G22" s="285" t="s">
        <v>569</v>
      </c>
      <c r="H22" s="307">
        <v>1797.24</v>
      </c>
      <c r="I22" s="23" t="s">
        <v>219</v>
      </c>
      <c r="J22" s="19" t="s">
        <v>0</v>
      </c>
      <c r="K22" s="21">
        <v>898.62</v>
      </c>
      <c r="L22" s="22">
        <v>89862000</v>
      </c>
      <c r="M22" s="22">
        <v>153426266.26514691</v>
      </c>
      <c r="N22" s="22">
        <v>155454916.97594899</v>
      </c>
      <c r="O22" s="50">
        <f t="shared" si="0"/>
        <v>398743183.2410959</v>
      </c>
    </row>
    <row r="23" spans="1:17" ht="22.5" customHeight="1">
      <c r="A23" s="2"/>
      <c r="B23" s="287"/>
      <c r="C23" s="379"/>
      <c r="D23" s="178"/>
      <c r="E23" s="287"/>
      <c r="F23" s="19" t="s">
        <v>374</v>
      </c>
      <c r="G23" s="286"/>
      <c r="H23" s="308"/>
      <c r="I23" s="23" t="s">
        <v>286</v>
      </c>
      <c r="J23" s="19" t="s">
        <v>6</v>
      </c>
      <c r="K23" s="21">
        <v>898.62</v>
      </c>
      <c r="L23" s="22">
        <v>89862000.00000003</v>
      </c>
      <c r="M23" s="22">
        <v>187312857.5958719</v>
      </c>
      <c r="N23" s="22">
        <v>185028312.10001853</v>
      </c>
      <c r="O23" s="50">
        <f t="shared" si="0"/>
        <v>462203169.69589043</v>
      </c>
      <c r="Q23" s="227"/>
    </row>
    <row r="24" spans="1:17" ht="22.5" customHeight="1">
      <c r="B24" s="285">
        <v>12</v>
      </c>
      <c r="C24" s="283" t="s">
        <v>591</v>
      </c>
      <c r="D24" s="51"/>
      <c r="E24" s="285" t="s">
        <v>304</v>
      </c>
      <c r="F24" s="19" t="s">
        <v>233</v>
      </c>
      <c r="G24" s="285" t="s">
        <v>568</v>
      </c>
      <c r="H24" s="307">
        <v>642.79999999999995</v>
      </c>
      <c r="I24" s="19" t="s">
        <v>287</v>
      </c>
      <c r="J24" s="19" t="s">
        <v>0</v>
      </c>
      <c r="K24" s="21">
        <v>307.58</v>
      </c>
      <c r="L24" s="22">
        <v>30758400.000000007</v>
      </c>
      <c r="M24" s="22">
        <v>21206864.397702143</v>
      </c>
      <c r="N24" s="22">
        <v>9257830.8127088174</v>
      </c>
      <c r="O24" s="50">
        <f t="shared" si="0"/>
        <v>61223095.210410967</v>
      </c>
    </row>
    <row r="25" spans="1:17" ht="22.5" customHeight="1">
      <c r="A25" s="2"/>
      <c r="B25" s="286"/>
      <c r="C25" s="284"/>
      <c r="D25" s="25"/>
      <c r="E25" s="286"/>
      <c r="F25" s="19" t="s">
        <v>288</v>
      </c>
      <c r="G25" s="286"/>
      <c r="H25" s="308"/>
      <c r="I25" s="19" t="s">
        <v>289</v>
      </c>
      <c r="J25" s="19" t="s">
        <v>6</v>
      </c>
      <c r="K25" s="21">
        <v>289.3</v>
      </c>
      <c r="L25" s="22">
        <v>28930200.000000004</v>
      </c>
      <c r="M25" s="22">
        <v>18034991.129667494</v>
      </c>
      <c r="N25" s="22">
        <v>6558258.1629352449</v>
      </c>
      <c r="O25" s="50">
        <f t="shared" si="0"/>
        <v>53523449.29260274</v>
      </c>
      <c r="Q25" s="227"/>
    </row>
    <row r="26" spans="1:17" ht="22.5" customHeight="1">
      <c r="B26" s="285">
        <v>13</v>
      </c>
      <c r="C26" s="283" t="s">
        <v>592</v>
      </c>
      <c r="D26" s="51"/>
      <c r="E26" s="323" t="s">
        <v>304</v>
      </c>
      <c r="F26" s="19" t="s">
        <v>231</v>
      </c>
      <c r="G26" s="285" t="s">
        <v>568</v>
      </c>
      <c r="H26" s="307">
        <v>388.32</v>
      </c>
      <c r="I26" s="19" t="s">
        <v>290</v>
      </c>
      <c r="J26" s="19" t="s">
        <v>0</v>
      </c>
      <c r="K26" s="21">
        <v>182.29</v>
      </c>
      <c r="L26" s="22">
        <v>18229100.000000011</v>
      </c>
      <c r="M26" s="22">
        <v>12843344.887867473</v>
      </c>
      <c r="N26" s="22">
        <v>5802119.1893928023</v>
      </c>
      <c r="O26" s="50">
        <f t="shared" si="0"/>
        <v>36874564.077260286</v>
      </c>
    </row>
    <row r="27" spans="1:17" ht="22.5" customHeight="1">
      <c r="B27" s="287"/>
      <c r="C27" s="379"/>
      <c r="D27" s="178"/>
      <c r="E27" s="360"/>
      <c r="F27" s="19" t="s">
        <v>232</v>
      </c>
      <c r="G27" s="286"/>
      <c r="H27" s="308"/>
      <c r="I27" s="19" t="s">
        <v>291</v>
      </c>
      <c r="J27" s="19" t="s">
        <v>6</v>
      </c>
      <c r="K27" s="21">
        <v>194.16</v>
      </c>
      <c r="L27" s="22">
        <v>19415999.999999996</v>
      </c>
      <c r="M27" s="22">
        <v>12811914.964548394</v>
      </c>
      <c r="N27" s="22">
        <v>5183564.5970954401</v>
      </c>
      <c r="O27" s="50">
        <f t="shared" si="0"/>
        <v>37411479.561643831</v>
      </c>
    </row>
    <row r="28" spans="1:17" ht="22.5" customHeight="1">
      <c r="B28" s="285">
        <v>14</v>
      </c>
      <c r="C28" s="386" t="s">
        <v>708</v>
      </c>
      <c r="D28" s="51"/>
      <c r="E28" s="285" t="s">
        <v>304</v>
      </c>
      <c r="F28" s="19" t="s">
        <v>227</v>
      </c>
      <c r="G28" s="285" t="s">
        <v>569</v>
      </c>
      <c r="H28" s="307">
        <v>2896.8</v>
      </c>
      <c r="I28" s="19" t="s">
        <v>293</v>
      </c>
      <c r="J28" s="19" t="s">
        <v>0</v>
      </c>
      <c r="K28" s="21">
        <v>1314.11</v>
      </c>
      <c r="L28" s="22">
        <v>131411342.99999997</v>
      </c>
      <c r="M28" s="22">
        <v>78446977.685305059</v>
      </c>
      <c r="N28" s="22">
        <v>29545276.74667301</v>
      </c>
      <c r="O28" s="50">
        <f t="shared" si="0"/>
        <v>239403597.43197805</v>
      </c>
    </row>
    <row r="29" spans="1:17" ht="22.5" customHeight="1">
      <c r="B29" s="286"/>
      <c r="C29" s="387"/>
      <c r="D29" s="25"/>
      <c r="E29" s="286"/>
      <c r="F29" s="19" t="s">
        <v>228</v>
      </c>
      <c r="G29" s="286"/>
      <c r="H29" s="308"/>
      <c r="I29" s="19" t="s">
        <v>290</v>
      </c>
      <c r="J29" s="19" t="s">
        <v>6</v>
      </c>
      <c r="K29" s="21">
        <v>1448.4</v>
      </c>
      <c r="L29" s="22">
        <v>144840000.1780822</v>
      </c>
      <c r="M29" s="22">
        <v>54942039.927576661</v>
      </c>
      <c r="N29" s="22">
        <v>26494448.072423343</v>
      </c>
      <c r="O29" s="50">
        <f t="shared" si="0"/>
        <v>226276488.1780822</v>
      </c>
    </row>
    <row r="30" spans="1:17" ht="22.5" customHeight="1">
      <c r="B30" s="285">
        <v>15</v>
      </c>
      <c r="C30" s="283" t="s">
        <v>593</v>
      </c>
      <c r="D30" s="51"/>
      <c r="E30" s="285" t="s">
        <v>304</v>
      </c>
      <c r="F30" s="19" t="s">
        <v>362</v>
      </c>
      <c r="G30" s="285"/>
      <c r="H30" s="307">
        <v>4530</v>
      </c>
      <c r="I30" s="24" t="s">
        <v>297</v>
      </c>
      <c r="J30" s="24" t="s">
        <v>0</v>
      </c>
      <c r="K30" s="21">
        <v>3300</v>
      </c>
      <c r="L30" s="22">
        <v>330000000</v>
      </c>
      <c r="M30" s="22">
        <v>403793255.66453075</v>
      </c>
      <c r="N30" s="22">
        <v>128720350.5546474</v>
      </c>
      <c r="O30" s="50">
        <f t="shared" si="0"/>
        <v>862513606.2191782</v>
      </c>
    </row>
    <row r="31" spans="1:17" ht="22.5" customHeight="1">
      <c r="B31" s="286"/>
      <c r="C31" s="284"/>
      <c r="D31" s="25"/>
      <c r="E31" s="286"/>
      <c r="F31" s="19" t="s">
        <v>363</v>
      </c>
      <c r="G31" s="286"/>
      <c r="H31" s="308"/>
      <c r="I31" s="24" t="s">
        <v>298</v>
      </c>
      <c r="J31" s="24" t="s">
        <v>6</v>
      </c>
      <c r="K31" s="21">
        <v>1230</v>
      </c>
      <c r="L31" s="22">
        <v>123036000.00000009</v>
      </c>
      <c r="M31" s="22">
        <v>142831949.52573419</v>
      </c>
      <c r="N31" s="22">
        <v>51877297.282484978</v>
      </c>
      <c r="O31" s="50">
        <f t="shared" si="0"/>
        <v>317745246.80821925</v>
      </c>
    </row>
    <row r="32" spans="1:17" ht="39" customHeight="1">
      <c r="B32" s="19">
        <v>16</v>
      </c>
      <c r="C32" s="34" t="s">
        <v>709</v>
      </c>
      <c r="D32" s="19"/>
      <c r="E32" s="19" t="s">
        <v>304</v>
      </c>
      <c r="F32" s="19" t="s">
        <v>119</v>
      </c>
      <c r="G32" s="19" t="s">
        <v>569</v>
      </c>
      <c r="H32" s="20">
        <v>807.48</v>
      </c>
      <c r="I32" s="24" t="s">
        <v>299</v>
      </c>
      <c r="J32" s="24" t="s">
        <v>0</v>
      </c>
      <c r="K32" s="21">
        <v>807.48</v>
      </c>
      <c r="L32" s="22">
        <v>80748000</v>
      </c>
      <c r="M32" s="22">
        <v>58285086.252628557</v>
      </c>
      <c r="N32" s="22">
        <v>10963723.330933085</v>
      </c>
      <c r="O32" s="50">
        <f t="shared" si="0"/>
        <v>149996809.58356166</v>
      </c>
    </row>
    <row r="33" spans="2:16" ht="28.5" customHeight="1">
      <c r="B33" s="19">
        <v>17</v>
      </c>
      <c r="C33" s="34" t="s">
        <v>594</v>
      </c>
      <c r="D33" s="19"/>
      <c r="E33" s="19" t="s">
        <v>304</v>
      </c>
      <c r="F33" s="19" t="s">
        <v>121</v>
      </c>
      <c r="G33" s="19" t="s">
        <v>569</v>
      </c>
      <c r="H33" s="20">
        <v>1533.35</v>
      </c>
      <c r="I33" s="24" t="s">
        <v>296</v>
      </c>
      <c r="J33" s="24" t="s">
        <v>0</v>
      </c>
      <c r="K33" s="21">
        <v>1533.35</v>
      </c>
      <c r="L33" s="278">
        <v>153335000</v>
      </c>
      <c r="M33" s="278">
        <v>150360397</v>
      </c>
      <c r="N33" s="278">
        <v>10410353</v>
      </c>
      <c r="O33" s="50">
        <f t="shared" si="0"/>
        <v>314105750</v>
      </c>
      <c r="P33" s="14"/>
    </row>
    <row r="34" spans="2:16" ht="28.5" customHeight="1">
      <c r="B34" s="19">
        <v>18</v>
      </c>
      <c r="C34" s="34" t="s">
        <v>595</v>
      </c>
      <c r="D34" s="19"/>
      <c r="E34" s="19" t="s">
        <v>304</v>
      </c>
      <c r="F34" s="19" t="s">
        <v>122</v>
      </c>
      <c r="G34" s="19"/>
      <c r="H34" s="20">
        <v>2404.83</v>
      </c>
      <c r="I34" s="24" t="s">
        <v>300</v>
      </c>
      <c r="J34" s="24" t="s">
        <v>0</v>
      </c>
      <c r="K34" s="21">
        <v>2404.83</v>
      </c>
      <c r="L34" s="278">
        <v>216434700.00273973</v>
      </c>
      <c r="M34" s="278">
        <v>208127277.12425357</v>
      </c>
      <c r="N34" s="278">
        <v>53343843.4291711</v>
      </c>
      <c r="O34" s="50">
        <f t="shared" si="0"/>
        <v>477905820.55616438</v>
      </c>
    </row>
    <row r="35" spans="2:16" ht="27" customHeight="1">
      <c r="B35" s="19">
        <v>19</v>
      </c>
      <c r="C35" s="34" t="s">
        <v>596</v>
      </c>
      <c r="D35" s="19"/>
      <c r="E35" s="19" t="s">
        <v>304</v>
      </c>
      <c r="F35" s="19" t="s">
        <v>125</v>
      </c>
      <c r="G35" s="19" t="s">
        <v>569</v>
      </c>
      <c r="H35" s="20">
        <v>307.19959999999998</v>
      </c>
      <c r="I35" s="24" t="s">
        <v>302</v>
      </c>
      <c r="J35" s="24" t="s">
        <v>0</v>
      </c>
      <c r="K35" s="21">
        <v>307.2</v>
      </c>
      <c r="L35" s="278">
        <v>0</v>
      </c>
      <c r="M35" s="278">
        <v>0</v>
      </c>
      <c r="N35" s="278">
        <v>0</v>
      </c>
      <c r="O35" s="50">
        <f t="shared" si="0"/>
        <v>0</v>
      </c>
      <c r="P35" s="14"/>
    </row>
    <row r="36" spans="2:16" ht="36.75" customHeight="1">
      <c r="B36" s="51">
        <v>20</v>
      </c>
      <c r="C36" s="200" t="s">
        <v>597</v>
      </c>
      <c r="D36" s="25"/>
      <c r="E36" s="51" t="s">
        <v>304</v>
      </c>
      <c r="F36" s="19" t="s">
        <v>126</v>
      </c>
      <c r="G36" s="51" t="s">
        <v>568</v>
      </c>
      <c r="H36" s="270">
        <v>2152.84</v>
      </c>
      <c r="I36" s="24" t="s">
        <v>303</v>
      </c>
      <c r="J36" s="24" t="s">
        <v>6</v>
      </c>
      <c r="K36" s="21">
        <v>1869.32</v>
      </c>
      <c r="L36" s="22">
        <v>19124696.087287672</v>
      </c>
      <c r="M36" s="22">
        <v>221375.29310510788</v>
      </c>
      <c r="N36" s="22">
        <v>136230.70689489212</v>
      </c>
      <c r="O36" s="50">
        <f t="shared" si="0"/>
        <v>19482302.087287672</v>
      </c>
    </row>
    <row r="37" spans="2:16" ht="22.5" customHeight="1">
      <c r="B37" s="285">
        <v>21</v>
      </c>
      <c r="C37" s="283" t="s">
        <v>710</v>
      </c>
      <c r="D37" s="285">
        <v>14901</v>
      </c>
      <c r="E37" s="285" t="s">
        <v>304</v>
      </c>
      <c r="F37" s="19" t="s">
        <v>128</v>
      </c>
      <c r="G37" s="285"/>
      <c r="H37" s="20">
        <v>580.4</v>
      </c>
      <c r="I37" s="23" t="s">
        <v>561</v>
      </c>
      <c r="J37" s="19" t="s">
        <v>0</v>
      </c>
      <c r="K37" s="19">
        <v>95.92</v>
      </c>
      <c r="L37" s="22">
        <v>0</v>
      </c>
      <c r="M37" s="22">
        <v>0</v>
      </c>
      <c r="N37" s="22">
        <v>0</v>
      </c>
      <c r="O37" s="50">
        <f t="shared" si="0"/>
        <v>0</v>
      </c>
    </row>
    <row r="38" spans="2:16" ht="22.5" customHeight="1">
      <c r="B38" s="286"/>
      <c r="C38" s="284"/>
      <c r="D38" s="286"/>
      <c r="E38" s="286"/>
      <c r="F38" s="19" t="s">
        <v>129</v>
      </c>
      <c r="G38" s="286"/>
      <c r="H38" s="20">
        <v>580.4</v>
      </c>
      <c r="I38" s="23" t="s">
        <v>562</v>
      </c>
      <c r="J38" s="19" t="s">
        <v>6</v>
      </c>
      <c r="K38" s="19">
        <v>484.48</v>
      </c>
      <c r="L38" s="22">
        <v>7.3972602374851704E-2</v>
      </c>
      <c r="M38" s="22">
        <v>0</v>
      </c>
      <c r="N38" s="22">
        <v>0</v>
      </c>
      <c r="O38" s="50">
        <f t="shared" si="0"/>
        <v>7.3972602374851704E-2</v>
      </c>
    </row>
    <row r="39" spans="2:16" ht="22.5" customHeight="1">
      <c r="B39" s="285">
        <v>22</v>
      </c>
      <c r="C39" s="283" t="s">
        <v>598</v>
      </c>
      <c r="D39" s="51"/>
      <c r="E39" s="285" t="s">
        <v>304</v>
      </c>
      <c r="F39" s="19" t="s">
        <v>130</v>
      </c>
      <c r="G39" s="285"/>
      <c r="H39" s="307">
        <v>3772.28</v>
      </c>
      <c r="I39" s="23" t="s">
        <v>563</v>
      </c>
      <c r="J39" s="19" t="s">
        <v>0</v>
      </c>
      <c r="K39" s="19">
        <v>1886.14</v>
      </c>
      <c r="L39" s="22">
        <v>0</v>
      </c>
      <c r="M39" s="22">
        <v>-2.6151247587922503E-3</v>
      </c>
      <c r="N39" s="22">
        <v>2.6151247587922503E-3</v>
      </c>
      <c r="O39" s="50">
        <f t="shared" si="0"/>
        <v>0</v>
      </c>
    </row>
    <row r="40" spans="2:16" ht="26.25" customHeight="1">
      <c r="B40" s="286"/>
      <c r="C40" s="284"/>
      <c r="D40" s="25"/>
      <c r="E40" s="286"/>
      <c r="F40" s="19" t="s">
        <v>131</v>
      </c>
      <c r="G40" s="286"/>
      <c r="H40" s="308"/>
      <c r="I40" s="23" t="s">
        <v>46</v>
      </c>
      <c r="J40" s="19" t="s">
        <v>6</v>
      </c>
      <c r="K40" s="19">
        <v>1886.14</v>
      </c>
      <c r="L40" s="22">
        <v>0</v>
      </c>
      <c r="M40" s="22">
        <v>0</v>
      </c>
      <c r="N40" s="22">
        <v>0</v>
      </c>
      <c r="O40" s="50">
        <f t="shared" si="0"/>
        <v>0</v>
      </c>
    </row>
    <row r="41" spans="2:16" ht="22.5" customHeight="1">
      <c r="B41" s="285">
        <v>23</v>
      </c>
      <c r="C41" s="283" t="s">
        <v>599</v>
      </c>
      <c r="D41" s="51"/>
      <c r="E41" s="285" t="s">
        <v>304</v>
      </c>
      <c r="F41" s="19" t="s">
        <v>134</v>
      </c>
      <c r="G41" s="285"/>
      <c r="H41" s="307">
        <v>2077.88</v>
      </c>
      <c r="I41" s="23" t="s">
        <v>5</v>
      </c>
      <c r="J41" s="19" t="s">
        <v>0</v>
      </c>
      <c r="K41" s="19">
        <v>1034.6400000000001</v>
      </c>
      <c r="L41" s="22">
        <v>93117150.100000039</v>
      </c>
      <c r="M41" s="22">
        <v>59032845.827110276</v>
      </c>
      <c r="N41" s="22">
        <v>13316564.290987657</v>
      </c>
      <c r="O41" s="50">
        <f t="shared" si="0"/>
        <v>165466560.21809798</v>
      </c>
    </row>
    <row r="42" spans="2:16" ht="22.5" customHeight="1">
      <c r="B42" s="286"/>
      <c r="C42" s="284"/>
      <c r="D42" s="25"/>
      <c r="E42" s="286"/>
      <c r="F42" s="19" t="s">
        <v>135</v>
      </c>
      <c r="G42" s="286"/>
      <c r="H42" s="308"/>
      <c r="I42" s="23" t="s">
        <v>42</v>
      </c>
      <c r="J42" s="19" t="s">
        <v>6</v>
      </c>
      <c r="K42" s="19">
        <v>1036.24</v>
      </c>
      <c r="L42" s="22">
        <v>82899599.900000006</v>
      </c>
      <c r="M42" s="22">
        <v>44980825.723014846</v>
      </c>
      <c r="N42" s="22">
        <v>10676436.285944058</v>
      </c>
      <c r="O42" s="50">
        <f t="shared" si="0"/>
        <v>138556861.90895891</v>
      </c>
    </row>
    <row r="43" spans="2:16" ht="38.25" customHeight="1">
      <c r="B43" s="19">
        <v>24</v>
      </c>
      <c r="C43" s="34" t="s">
        <v>600</v>
      </c>
      <c r="D43" s="19"/>
      <c r="E43" s="19" t="s">
        <v>304</v>
      </c>
      <c r="F43" s="19" t="s">
        <v>136</v>
      </c>
      <c r="G43" s="19" t="s">
        <v>569</v>
      </c>
      <c r="H43" s="20">
        <v>2443</v>
      </c>
      <c r="I43" s="23" t="s">
        <v>5</v>
      </c>
      <c r="J43" s="19" t="s">
        <v>0</v>
      </c>
      <c r="K43" s="21">
        <v>2443</v>
      </c>
      <c r="L43" s="22">
        <v>219870000.00000006</v>
      </c>
      <c r="M43" s="22">
        <v>139389483.31368434</v>
      </c>
      <c r="N43" s="22">
        <v>31443326.426041663</v>
      </c>
      <c r="O43" s="50">
        <f t="shared" si="0"/>
        <v>390702809.73972607</v>
      </c>
    </row>
    <row r="44" spans="2:16" ht="38.25" customHeight="1">
      <c r="B44" s="19">
        <v>25</v>
      </c>
      <c r="C44" s="34" t="s">
        <v>601</v>
      </c>
      <c r="D44" s="19"/>
      <c r="E44" s="19" t="s">
        <v>304</v>
      </c>
      <c r="F44" s="19" t="s">
        <v>137</v>
      </c>
      <c r="G44" s="19" t="s">
        <v>569</v>
      </c>
      <c r="H44" s="20">
        <v>1341.84</v>
      </c>
      <c r="I44" s="23" t="s">
        <v>47</v>
      </c>
      <c r="J44" s="19" t="s">
        <v>0</v>
      </c>
      <c r="K44" s="21">
        <v>1341.84</v>
      </c>
      <c r="L44" s="22">
        <v>0</v>
      </c>
      <c r="M44" s="22">
        <v>-8.9091386705228738E-3</v>
      </c>
      <c r="N44" s="22">
        <v>8.9091386705228738E-3</v>
      </c>
      <c r="O44" s="50">
        <f t="shared" si="0"/>
        <v>0</v>
      </c>
    </row>
    <row r="45" spans="2:16" ht="22.5" customHeight="1">
      <c r="B45" s="285">
        <v>26</v>
      </c>
      <c r="C45" s="283" t="s">
        <v>602</v>
      </c>
      <c r="D45" s="51"/>
      <c r="E45" s="285" t="s">
        <v>304</v>
      </c>
      <c r="F45" s="19" t="s">
        <v>138</v>
      </c>
      <c r="G45" s="307" t="s">
        <v>568</v>
      </c>
      <c r="H45" s="307">
        <v>582.79999999999995</v>
      </c>
      <c r="I45" s="23" t="s">
        <v>42</v>
      </c>
      <c r="J45" s="19" t="s">
        <v>0</v>
      </c>
      <c r="K45" s="21">
        <v>291.39999999999998</v>
      </c>
      <c r="L45" s="22">
        <v>0</v>
      </c>
      <c r="M45" s="22">
        <v>-6.7554888226193923E-3</v>
      </c>
      <c r="N45" s="22">
        <v>6.7554888226193923E-3</v>
      </c>
      <c r="O45" s="50">
        <f t="shared" si="0"/>
        <v>0</v>
      </c>
    </row>
    <row r="46" spans="2:16" ht="22.5" customHeight="1">
      <c r="B46" s="286"/>
      <c r="C46" s="284"/>
      <c r="D46" s="25"/>
      <c r="E46" s="286"/>
      <c r="F46" s="19" t="s">
        <v>139</v>
      </c>
      <c r="G46" s="308"/>
      <c r="H46" s="308"/>
      <c r="I46" s="23" t="s">
        <v>564</v>
      </c>
      <c r="J46" s="19" t="s">
        <v>6</v>
      </c>
      <c r="K46" s="21">
        <v>291.39999999999998</v>
      </c>
      <c r="L46" s="22">
        <v>0.43835616437718272</v>
      </c>
      <c r="M46" s="22">
        <v>0</v>
      </c>
      <c r="N46" s="22">
        <v>0</v>
      </c>
      <c r="O46" s="50">
        <f t="shared" si="0"/>
        <v>0.43835616437718272</v>
      </c>
    </row>
    <row r="47" spans="2:16" ht="22.5" customHeight="1">
      <c r="B47" s="285">
        <v>27</v>
      </c>
      <c r="C47" s="283" t="s">
        <v>711</v>
      </c>
      <c r="D47" s="51"/>
      <c r="E47" s="285" t="s">
        <v>304</v>
      </c>
      <c r="F47" s="19" t="s">
        <v>140</v>
      </c>
      <c r="G47" s="285"/>
      <c r="H47" s="307">
        <v>2067</v>
      </c>
      <c r="I47" s="23" t="s">
        <v>456</v>
      </c>
      <c r="J47" s="19" t="s">
        <v>0</v>
      </c>
      <c r="K47" s="21">
        <v>1033.5</v>
      </c>
      <c r="L47" s="22">
        <v>0</v>
      </c>
      <c r="M47" s="22">
        <v>-6.7254644811969907E-3</v>
      </c>
      <c r="N47" s="22">
        <v>6.7254644811969907E-3</v>
      </c>
      <c r="O47" s="50">
        <f t="shared" si="0"/>
        <v>0</v>
      </c>
    </row>
    <row r="48" spans="2:16" ht="22.5" customHeight="1">
      <c r="B48" s="286"/>
      <c r="C48" s="284"/>
      <c r="D48" s="25"/>
      <c r="E48" s="286"/>
      <c r="F48" s="19" t="s">
        <v>141</v>
      </c>
      <c r="G48" s="286"/>
      <c r="H48" s="308"/>
      <c r="I48" s="23" t="s">
        <v>565</v>
      </c>
      <c r="J48" s="19" t="s">
        <v>6</v>
      </c>
      <c r="K48" s="21">
        <v>1033.5</v>
      </c>
      <c r="L48" s="22">
        <v>0</v>
      </c>
      <c r="M48" s="22">
        <v>0</v>
      </c>
      <c r="N48" s="22">
        <v>0</v>
      </c>
      <c r="O48" s="50">
        <f t="shared" si="0"/>
        <v>0</v>
      </c>
    </row>
    <row r="49" spans="1:17" ht="36" customHeight="1">
      <c r="B49" s="285">
        <v>28</v>
      </c>
      <c r="C49" s="283" t="s">
        <v>603</v>
      </c>
      <c r="D49" s="51"/>
      <c r="E49" s="285" t="s">
        <v>304</v>
      </c>
      <c r="F49" s="19" t="s">
        <v>142</v>
      </c>
      <c r="G49" s="285"/>
      <c r="H49" s="307">
        <v>983</v>
      </c>
      <c r="I49" s="23" t="s">
        <v>566</v>
      </c>
      <c r="J49" s="19" t="s">
        <v>0</v>
      </c>
      <c r="K49" s="21">
        <v>483.26</v>
      </c>
      <c r="L49" s="22">
        <v>38661032.400000006</v>
      </c>
      <c r="M49" s="22">
        <v>20632883.056983978</v>
      </c>
      <c r="N49" s="22">
        <v>4712573.3609064333</v>
      </c>
      <c r="O49" s="50">
        <f t="shared" si="0"/>
        <v>64006488.817890421</v>
      </c>
    </row>
    <row r="50" spans="1:17" ht="36" customHeight="1">
      <c r="B50" s="286"/>
      <c r="C50" s="284"/>
      <c r="D50" s="25"/>
      <c r="E50" s="286"/>
      <c r="F50" s="19" t="s">
        <v>143</v>
      </c>
      <c r="G50" s="286"/>
      <c r="H50" s="308"/>
      <c r="I50" s="23" t="s">
        <v>453</v>
      </c>
      <c r="J50" s="19" t="s">
        <v>6</v>
      </c>
      <c r="K50" s="21">
        <v>499.74</v>
      </c>
      <c r="L50" s="22">
        <v>34981596.600000024</v>
      </c>
      <c r="M50" s="22">
        <v>17874901.377942566</v>
      </c>
      <c r="N50" s="22">
        <v>4152530.2188889342</v>
      </c>
      <c r="O50" s="50">
        <f t="shared" si="0"/>
        <v>57009028.196831517</v>
      </c>
    </row>
    <row r="51" spans="1:17" ht="22.5" customHeight="1">
      <c r="B51" s="285">
        <v>29</v>
      </c>
      <c r="C51" s="283" t="s">
        <v>666</v>
      </c>
      <c r="D51" s="51"/>
      <c r="E51" s="285" t="s">
        <v>304</v>
      </c>
      <c r="F51" s="19" t="s">
        <v>144</v>
      </c>
      <c r="G51" s="285"/>
      <c r="H51" s="307">
        <v>2696.44</v>
      </c>
      <c r="I51" s="23" t="s">
        <v>566</v>
      </c>
      <c r="J51" s="19" t="s">
        <v>0</v>
      </c>
      <c r="K51" s="21">
        <v>1348.22</v>
      </c>
      <c r="L51" s="22">
        <v>107857599.99999994</v>
      </c>
      <c r="M51" s="22">
        <v>57562180.11134547</v>
      </c>
      <c r="N51" s="22">
        <v>13147265.258517547</v>
      </c>
      <c r="O51" s="50">
        <f t="shared" si="0"/>
        <v>178567045.36986294</v>
      </c>
    </row>
    <row r="52" spans="1:17" ht="22.5" customHeight="1">
      <c r="B52" s="286"/>
      <c r="C52" s="284"/>
      <c r="D52" s="25"/>
      <c r="E52" s="286"/>
      <c r="F52" s="19" t="s">
        <v>145</v>
      </c>
      <c r="G52" s="286"/>
      <c r="H52" s="308"/>
      <c r="I52" s="23" t="s">
        <v>458</v>
      </c>
      <c r="J52" s="19" t="s">
        <v>6</v>
      </c>
      <c r="K52" s="21">
        <v>1348.22</v>
      </c>
      <c r="L52" s="22">
        <v>94375399.99999997</v>
      </c>
      <c r="M52" s="22">
        <v>47035197.885724604</v>
      </c>
      <c r="N52" s="22">
        <v>10206310.36085074</v>
      </c>
      <c r="O52" s="50">
        <f t="shared" si="0"/>
        <v>151616908.24657533</v>
      </c>
    </row>
    <row r="53" spans="1:17" ht="22.5" customHeight="1">
      <c r="B53" s="285">
        <v>30</v>
      </c>
      <c r="C53" s="283" t="s">
        <v>604</v>
      </c>
      <c r="D53" s="51"/>
      <c r="E53" s="285" t="s">
        <v>304</v>
      </c>
      <c r="F53" s="19" t="s">
        <v>364</v>
      </c>
      <c r="G53" s="285"/>
      <c r="H53" s="307">
        <v>2991.92</v>
      </c>
      <c r="I53" s="23" t="s">
        <v>453</v>
      </c>
      <c r="J53" s="19" t="s">
        <v>0</v>
      </c>
      <c r="K53" s="21">
        <v>1495.96</v>
      </c>
      <c r="L53" s="22">
        <v>104717060.00000003</v>
      </c>
      <c r="M53" s="22">
        <v>53508350.146194853</v>
      </c>
      <c r="N53" s="22">
        <v>12430558.654764047</v>
      </c>
      <c r="O53" s="50">
        <f t="shared" si="0"/>
        <v>170655968.80095893</v>
      </c>
    </row>
    <row r="54" spans="1:17" ht="22.5" customHeight="1">
      <c r="B54" s="286"/>
      <c r="C54" s="284"/>
      <c r="D54" s="25"/>
      <c r="E54" s="286"/>
      <c r="F54" s="19" t="s">
        <v>365</v>
      </c>
      <c r="G54" s="286"/>
      <c r="H54" s="308"/>
      <c r="I54" s="23" t="s">
        <v>463</v>
      </c>
      <c r="J54" s="19" t="s">
        <v>6</v>
      </c>
      <c r="K54" s="21">
        <v>1495.96</v>
      </c>
      <c r="L54" s="22">
        <v>104717060.00000001</v>
      </c>
      <c r="M54" s="22">
        <v>52317151.385389939</v>
      </c>
      <c r="N54" s="22">
        <v>11432368.299541576</v>
      </c>
      <c r="O54" s="50">
        <f t="shared" si="0"/>
        <v>168466579.68493152</v>
      </c>
    </row>
    <row r="55" spans="1:17" ht="51.75" customHeight="1">
      <c r="B55" s="19">
        <v>31</v>
      </c>
      <c r="C55" s="34" t="s">
        <v>712</v>
      </c>
      <c r="D55" s="19"/>
      <c r="E55" s="19" t="s">
        <v>357</v>
      </c>
      <c r="F55" s="19" t="s">
        <v>127</v>
      </c>
      <c r="G55" s="19" t="s">
        <v>569</v>
      </c>
      <c r="H55" s="20">
        <v>1219.48</v>
      </c>
      <c r="I55" s="23">
        <v>42347</v>
      </c>
      <c r="J55" s="19" t="s">
        <v>0</v>
      </c>
      <c r="K55" s="21">
        <v>1219.48</v>
      </c>
      <c r="L55" s="22">
        <v>0</v>
      </c>
      <c r="M55" s="22">
        <v>-5.6421843534463076E-3</v>
      </c>
      <c r="N55" s="22">
        <v>5.6421843534463076E-3</v>
      </c>
      <c r="O55" s="50">
        <f t="shared" si="0"/>
        <v>0</v>
      </c>
    </row>
    <row r="56" spans="1:17" ht="27" customHeight="1">
      <c r="B56" s="19">
        <v>32</v>
      </c>
      <c r="C56" s="34" t="s">
        <v>605</v>
      </c>
      <c r="D56" s="19"/>
      <c r="E56" s="19" t="s">
        <v>304</v>
      </c>
      <c r="F56" s="19" t="s">
        <v>366</v>
      </c>
      <c r="G56" s="19"/>
      <c r="H56" s="20">
        <v>676.44</v>
      </c>
      <c r="I56" s="23" t="s">
        <v>567</v>
      </c>
      <c r="J56" s="19" t="s">
        <v>0</v>
      </c>
      <c r="K56" s="21">
        <v>676.44</v>
      </c>
      <c r="L56" s="22">
        <v>0</v>
      </c>
      <c r="M56" s="22">
        <v>0</v>
      </c>
      <c r="N56" s="22">
        <v>0</v>
      </c>
      <c r="O56" s="50">
        <f t="shared" si="0"/>
        <v>0</v>
      </c>
    </row>
    <row r="57" spans="1:17" ht="37.5" customHeight="1">
      <c r="B57" s="19">
        <v>33</v>
      </c>
      <c r="C57" s="34" t="s">
        <v>606</v>
      </c>
      <c r="D57" s="19"/>
      <c r="E57" s="19" t="s">
        <v>304</v>
      </c>
      <c r="F57" s="19" t="s">
        <v>147</v>
      </c>
      <c r="G57" s="19"/>
      <c r="H57" s="21">
        <v>880.99</v>
      </c>
      <c r="I57" s="23" t="s">
        <v>62</v>
      </c>
      <c r="J57" s="19" t="s">
        <v>0</v>
      </c>
      <c r="K57" s="21">
        <v>880.99</v>
      </c>
      <c r="L57" s="22">
        <v>0</v>
      </c>
      <c r="M57" s="22">
        <v>-5.7737136515852525E-3</v>
      </c>
      <c r="N57" s="22">
        <v>5.7737136515852525E-3</v>
      </c>
      <c r="O57" s="50">
        <f t="shared" si="0"/>
        <v>0</v>
      </c>
    </row>
    <row r="58" spans="1:17" ht="22.5" customHeight="1">
      <c r="B58" s="285">
        <v>34</v>
      </c>
      <c r="C58" s="283" t="s">
        <v>555</v>
      </c>
      <c r="D58" s="51"/>
      <c r="E58" s="285" t="s">
        <v>304</v>
      </c>
      <c r="F58" s="19" t="s">
        <v>152</v>
      </c>
      <c r="G58" s="285" t="s">
        <v>569</v>
      </c>
      <c r="H58" s="307">
        <v>1543.54</v>
      </c>
      <c r="I58" s="23" t="s">
        <v>683</v>
      </c>
      <c r="J58" s="19" t="s">
        <v>0</v>
      </c>
      <c r="K58" s="21">
        <v>770</v>
      </c>
      <c r="L58" s="22">
        <v>1.3698630034923553E-2</v>
      </c>
      <c r="M58" s="22">
        <v>0</v>
      </c>
      <c r="N58" s="22">
        <v>0</v>
      </c>
      <c r="O58" s="50">
        <f t="shared" si="0"/>
        <v>1.3698630034923553E-2</v>
      </c>
    </row>
    <row r="59" spans="1:17" ht="27.75" customHeight="1">
      <c r="B59" s="286"/>
      <c r="C59" s="284"/>
      <c r="D59" s="25"/>
      <c r="E59" s="286"/>
      <c r="F59" s="19" t="s">
        <v>153</v>
      </c>
      <c r="G59" s="286"/>
      <c r="H59" s="308"/>
      <c r="I59" s="23" t="s">
        <v>684</v>
      </c>
      <c r="J59" s="19" t="s">
        <v>6</v>
      </c>
      <c r="K59" s="21">
        <v>773.54</v>
      </c>
      <c r="L59" s="22">
        <v>0</v>
      </c>
      <c r="M59" s="22">
        <v>-2.5010320899421221E-3</v>
      </c>
      <c r="N59" s="22">
        <v>2.5010320899421221E-3</v>
      </c>
      <c r="O59" s="50">
        <f t="shared" si="0"/>
        <v>0</v>
      </c>
    </row>
    <row r="60" spans="1:17" ht="9.75" customHeight="1" thickBot="1">
      <c r="C60" s="8"/>
      <c r="I60" s="6"/>
      <c r="K60" s="7"/>
    </row>
    <row r="61" spans="1:17" s="2" customFormat="1" ht="22.5" customHeight="1" thickBot="1">
      <c r="A61" s="1"/>
      <c r="E61" s="391" t="s">
        <v>444</v>
      </c>
      <c r="F61" s="392"/>
      <c r="G61" s="65" t="s">
        <v>580</v>
      </c>
      <c r="H61" s="405" t="s">
        <v>3</v>
      </c>
      <c r="I61" s="406"/>
      <c r="J61" s="407"/>
      <c r="K61" s="65" t="s">
        <v>580</v>
      </c>
      <c r="L61" s="93">
        <f>SUM(L6:L60)</f>
        <v>2758604804.6708503</v>
      </c>
      <c r="M61" s="93">
        <f>SUM(M6:M60)</f>
        <v>3678385384.4853783</v>
      </c>
      <c r="N61" s="93">
        <f>SUM(N6:N60)</f>
        <v>2148205425.9545436</v>
      </c>
      <c r="O61" s="93">
        <f>SUM(O6:O60)</f>
        <v>8585195615.1107702</v>
      </c>
      <c r="P61" s="251"/>
      <c r="Q61" s="241"/>
    </row>
    <row r="62" spans="1:17">
      <c r="C62" s="8"/>
      <c r="I62" s="6"/>
      <c r="K62" s="7"/>
      <c r="M62" s="84">
        <f>SUM(M61:N61)</f>
        <v>5826590810.4399223</v>
      </c>
    </row>
    <row r="63" spans="1:17">
      <c r="A63" s="2"/>
      <c r="C63" s="8"/>
      <c r="I63" s="6"/>
      <c r="K63" s="7"/>
      <c r="P63" s="250"/>
      <c r="Q63" s="227"/>
    </row>
    <row r="64" spans="1:17">
      <c r="A64" s="2"/>
      <c r="C64" s="8"/>
      <c r="I64" s="6"/>
      <c r="K64" s="7"/>
      <c r="P64" s="250"/>
      <c r="Q64" s="227"/>
    </row>
    <row r="65" spans="1:17" ht="12" thickBot="1">
      <c r="C65" s="8"/>
      <c r="I65" s="6"/>
      <c r="K65" s="7"/>
    </row>
    <row r="66" spans="1:17" s="2" customFormat="1" ht="28.5" customHeight="1" thickBot="1">
      <c r="A66" s="1"/>
      <c r="B66" s="168" t="s">
        <v>264</v>
      </c>
      <c r="C66" s="169" t="s">
        <v>265</v>
      </c>
      <c r="D66" s="168" t="s">
        <v>641</v>
      </c>
      <c r="E66" s="169" t="s">
        <v>266</v>
      </c>
      <c r="F66" s="168" t="s">
        <v>267</v>
      </c>
      <c r="G66" s="195" t="s">
        <v>650</v>
      </c>
      <c r="H66" s="170" t="s">
        <v>268</v>
      </c>
      <c r="I66" s="168" t="s">
        <v>269</v>
      </c>
      <c r="J66" s="168" t="s">
        <v>270</v>
      </c>
      <c r="K66" s="168" t="s">
        <v>271</v>
      </c>
      <c r="L66" s="171" t="s">
        <v>272</v>
      </c>
      <c r="M66" s="171" t="s">
        <v>2</v>
      </c>
      <c r="N66" s="171" t="s">
        <v>4</v>
      </c>
      <c r="O66" s="171" t="s">
        <v>273</v>
      </c>
      <c r="P66" s="249"/>
      <c r="Q66" s="226"/>
    </row>
    <row r="67" spans="1:17" s="2" customFormat="1" ht="15.75" customHeight="1">
      <c r="A67" s="1"/>
      <c r="B67" s="312" t="s">
        <v>482</v>
      </c>
      <c r="C67" s="313"/>
      <c r="D67" s="313"/>
      <c r="E67" s="313"/>
      <c r="F67" s="313"/>
      <c r="G67" s="314"/>
      <c r="H67" s="46" t="s">
        <v>274</v>
      </c>
      <c r="I67" s="293" t="s">
        <v>482</v>
      </c>
      <c r="J67" s="294"/>
      <c r="K67" s="49" t="s">
        <v>274</v>
      </c>
      <c r="L67" s="223"/>
      <c r="M67" s="224"/>
      <c r="N67" s="224"/>
      <c r="O67" s="225" t="s">
        <v>448</v>
      </c>
      <c r="P67" s="249"/>
      <c r="Q67" s="226"/>
    </row>
    <row r="68" spans="1:17" ht="22.5" customHeight="1">
      <c r="B68" s="51">
        <v>1</v>
      </c>
      <c r="C68" s="200" t="s">
        <v>607</v>
      </c>
      <c r="D68" s="19"/>
      <c r="E68" s="51" t="s">
        <v>320</v>
      </c>
      <c r="F68" s="19" t="s">
        <v>165</v>
      </c>
      <c r="G68" s="19"/>
      <c r="H68" s="45">
        <v>1721.25</v>
      </c>
      <c r="I68" s="19" t="s">
        <v>166</v>
      </c>
      <c r="J68" s="19" t="s">
        <v>6</v>
      </c>
      <c r="K68" s="21">
        <v>860.625</v>
      </c>
      <c r="L68" s="22">
        <v>51153665.301369831</v>
      </c>
      <c r="M68" s="22">
        <v>105071228.14662547</v>
      </c>
      <c r="N68" s="22">
        <v>83877253.456114277</v>
      </c>
      <c r="O68" s="50">
        <f t="shared" ref="O68:O90" si="1">SUM(L68:N68)</f>
        <v>240102146.9041096</v>
      </c>
    </row>
    <row r="69" spans="1:17" ht="27" customHeight="1">
      <c r="A69" s="2"/>
      <c r="B69" s="19">
        <v>2</v>
      </c>
      <c r="C69" s="48" t="s">
        <v>608</v>
      </c>
      <c r="D69" s="19"/>
      <c r="E69" s="19" t="s">
        <v>320</v>
      </c>
      <c r="F69" s="19" t="s">
        <v>173</v>
      </c>
      <c r="G69" s="19" t="s">
        <v>569</v>
      </c>
      <c r="H69" s="20">
        <v>100</v>
      </c>
      <c r="I69" s="19" t="s">
        <v>306</v>
      </c>
      <c r="J69" s="19" t="s">
        <v>0</v>
      </c>
      <c r="K69" s="21">
        <v>100</v>
      </c>
      <c r="L69" s="22">
        <v>8000000</v>
      </c>
      <c r="M69" s="22">
        <v>37939462.564874828</v>
      </c>
      <c r="N69" s="22">
        <v>31951612.640604611</v>
      </c>
      <c r="O69" s="50">
        <f t="shared" si="1"/>
        <v>77891075.205479443</v>
      </c>
      <c r="Q69" s="227"/>
    </row>
    <row r="70" spans="1:17" ht="22.5" customHeight="1">
      <c r="B70" s="285">
        <v>3</v>
      </c>
      <c r="C70" s="388" t="s">
        <v>609</v>
      </c>
      <c r="D70" s="51"/>
      <c r="E70" s="285" t="s">
        <v>320</v>
      </c>
      <c r="F70" s="19" t="s">
        <v>190</v>
      </c>
      <c r="G70" s="285" t="s">
        <v>569</v>
      </c>
      <c r="H70" s="307">
        <v>573</v>
      </c>
      <c r="I70" s="19" t="s">
        <v>307</v>
      </c>
      <c r="J70" s="19" t="s">
        <v>0</v>
      </c>
      <c r="K70" s="21">
        <v>286.5</v>
      </c>
      <c r="L70" s="22">
        <v>28649999.99999994</v>
      </c>
      <c r="M70" s="22">
        <v>119982396.1192888</v>
      </c>
      <c r="N70" s="22">
        <v>102692844.14098519</v>
      </c>
      <c r="O70" s="50">
        <f t="shared" si="1"/>
        <v>251325240.26027393</v>
      </c>
    </row>
    <row r="71" spans="1:17" ht="22.5" customHeight="1">
      <c r="B71" s="286"/>
      <c r="C71" s="389"/>
      <c r="D71" s="25"/>
      <c r="E71" s="286"/>
      <c r="F71" s="19" t="s">
        <v>191</v>
      </c>
      <c r="G71" s="286"/>
      <c r="H71" s="308"/>
      <c r="I71" s="19" t="s">
        <v>308</v>
      </c>
      <c r="J71" s="19" t="s">
        <v>6</v>
      </c>
      <c r="K71" s="21">
        <v>286.5</v>
      </c>
      <c r="L71" s="22">
        <v>28649999.999999985</v>
      </c>
      <c r="M71" s="22">
        <v>120482875.23517998</v>
      </c>
      <c r="N71" s="22">
        <v>108032995.72372414</v>
      </c>
      <c r="O71" s="50">
        <f t="shared" si="1"/>
        <v>257165870.95890409</v>
      </c>
    </row>
    <row r="72" spans="1:17" ht="22.5" customHeight="1">
      <c r="B72" s="285">
        <v>4</v>
      </c>
      <c r="C72" s="393" t="s">
        <v>610</v>
      </c>
      <c r="D72" s="182"/>
      <c r="E72" s="285" t="s">
        <v>320</v>
      </c>
      <c r="F72" s="19" t="s">
        <v>260</v>
      </c>
      <c r="G72" s="285" t="s">
        <v>569</v>
      </c>
      <c r="H72" s="307">
        <v>630</v>
      </c>
      <c r="I72" s="19" t="s">
        <v>309</v>
      </c>
      <c r="J72" s="19" t="s">
        <v>0</v>
      </c>
      <c r="K72" s="21">
        <v>315</v>
      </c>
      <c r="L72" s="22">
        <v>31500000</v>
      </c>
      <c r="M72" s="22">
        <v>101488619.89246462</v>
      </c>
      <c r="N72" s="22">
        <v>94761681.833562776</v>
      </c>
      <c r="O72" s="50">
        <f t="shared" si="1"/>
        <v>227750301.7260274</v>
      </c>
    </row>
    <row r="73" spans="1:17" ht="22.5" customHeight="1">
      <c r="B73" s="287"/>
      <c r="C73" s="394"/>
      <c r="D73" s="183"/>
      <c r="E73" s="287"/>
      <c r="F73" s="19" t="s">
        <v>259</v>
      </c>
      <c r="G73" s="287"/>
      <c r="H73" s="412"/>
      <c r="I73" s="19" t="s">
        <v>214</v>
      </c>
      <c r="J73" s="19" t="s">
        <v>6</v>
      </c>
      <c r="K73" s="21">
        <v>268</v>
      </c>
      <c r="L73" s="22">
        <v>26800000</v>
      </c>
      <c r="M73" s="22">
        <v>81515056.049985558</v>
      </c>
      <c r="N73" s="22">
        <v>77180841.402069241</v>
      </c>
      <c r="O73" s="50">
        <f t="shared" si="1"/>
        <v>185495897.4520548</v>
      </c>
    </row>
    <row r="74" spans="1:17" ht="22.5" customHeight="1">
      <c r="B74" s="286"/>
      <c r="C74" s="395"/>
      <c r="D74" s="184"/>
      <c r="E74" s="286"/>
      <c r="F74" s="19" t="s">
        <v>258</v>
      </c>
      <c r="G74" s="286"/>
      <c r="H74" s="308"/>
      <c r="I74" s="19" t="s">
        <v>310</v>
      </c>
      <c r="J74" s="19" t="s">
        <v>105</v>
      </c>
      <c r="K74" s="21">
        <v>47</v>
      </c>
      <c r="L74" s="22">
        <v>4699999.9999999981</v>
      </c>
      <c r="M74" s="22">
        <v>12897045.837386193</v>
      </c>
      <c r="N74" s="22">
        <v>12539059.957134357</v>
      </c>
      <c r="O74" s="50">
        <f t="shared" si="1"/>
        <v>30136105.794520549</v>
      </c>
    </row>
    <row r="75" spans="1:17" ht="26.25" customHeight="1">
      <c r="B75" s="19">
        <v>5</v>
      </c>
      <c r="C75" s="48" t="s">
        <v>611</v>
      </c>
      <c r="D75" s="19"/>
      <c r="E75" s="19" t="s">
        <v>320</v>
      </c>
      <c r="F75" s="19" t="s">
        <v>115</v>
      </c>
      <c r="G75" s="19"/>
      <c r="H75" s="20">
        <v>123.92</v>
      </c>
      <c r="I75" s="19" t="s">
        <v>311</v>
      </c>
      <c r="J75" s="19" t="s">
        <v>0</v>
      </c>
      <c r="K75" s="21">
        <v>123.92</v>
      </c>
      <c r="L75" s="22">
        <v>12392000.00000003</v>
      </c>
      <c r="M75" s="22">
        <v>84092101.511165902</v>
      </c>
      <c r="N75" s="22">
        <v>44471571.795683399</v>
      </c>
      <c r="O75" s="50">
        <f t="shared" si="1"/>
        <v>140955673.30684933</v>
      </c>
    </row>
    <row r="76" spans="1:17" ht="33.75">
      <c r="B76" s="19">
        <v>6</v>
      </c>
      <c r="C76" s="48" t="s">
        <v>612</v>
      </c>
      <c r="D76" s="19"/>
      <c r="E76" s="19" t="s">
        <v>320</v>
      </c>
      <c r="F76" s="19" t="s">
        <v>118</v>
      </c>
      <c r="G76" s="19"/>
      <c r="H76" s="20">
        <v>35</v>
      </c>
      <c r="I76" s="19" t="s">
        <v>281</v>
      </c>
      <c r="J76" s="19" t="s">
        <v>0</v>
      </c>
      <c r="K76" s="21">
        <v>35</v>
      </c>
      <c r="L76" s="22">
        <v>3500000</v>
      </c>
      <c r="M76" s="22">
        <v>18378197.400283538</v>
      </c>
      <c r="N76" s="22">
        <v>10018263.421634266</v>
      </c>
      <c r="O76" s="50">
        <f t="shared" si="1"/>
        <v>31896460.821917802</v>
      </c>
    </row>
    <row r="77" spans="1:17" ht="22.5" customHeight="1">
      <c r="B77" s="285">
        <v>7</v>
      </c>
      <c r="C77" s="388" t="s">
        <v>613</v>
      </c>
      <c r="D77" s="51"/>
      <c r="E77" s="285" t="s">
        <v>320</v>
      </c>
      <c r="F77" s="19" t="s">
        <v>371</v>
      </c>
      <c r="G77" s="285"/>
      <c r="H77" s="307">
        <v>1950</v>
      </c>
      <c r="I77" s="19" t="s">
        <v>305</v>
      </c>
      <c r="J77" s="19" t="s">
        <v>0</v>
      </c>
      <c r="K77" s="21">
        <v>975</v>
      </c>
      <c r="L77" s="22">
        <v>96894856.465753317</v>
      </c>
      <c r="M77" s="22">
        <v>202226993.73924679</v>
      </c>
      <c r="N77" s="22">
        <v>138868200.06897241</v>
      </c>
      <c r="O77" s="50">
        <f t="shared" si="1"/>
        <v>437990050.27397251</v>
      </c>
    </row>
    <row r="78" spans="1:17" ht="22.5" customHeight="1">
      <c r="A78" s="2"/>
      <c r="B78" s="286"/>
      <c r="C78" s="389"/>
      <c r="D78" s="25"/>
      <c r="E78" s="286"/>
      <c r="F78" s="19" t="s">
        <v>372</v>
      </c>
      <c r="G78" s="286"/>
      <c r="H78" s="308"/>
      <c r="I78" s="19" t="s">
        <v>166</v>
      </c>
      <c r="J78" s="19" t="s">
        <v>6</v>
      </c>
      <c r="K78" s="21">
        <v>975</v>
      </c>
      <c r="L78" s="22">
        <v>97500000</v>
      </c>
      <c r="M78" s="22">
        <v>273587575.80054104</v>
      </c>
      <c r="N78" s="22">
        <v>245964288.07617128</v>
      </c>
      <c r="O78" s="50">
        <f t="shared" si="1"/>
        <v>617051863.87671232</v>
      </c>
      <c r="Q78" s="227"/>
    </row>
    <row r="79" spans="1:17" ht="22.5" customHeight="1">
      <c r="B79" s="285">
        <v>8</v>
      </c>
      <c r="C79" s="388" t="s">
        <v>614</v>
      </c>
      <c r="D79" s="51"/>
      <c r="E79" s="285" t="s">
        <v>320</v>
      </c>
      <c r="F79" s="19" t="s">
        <v>201</v>
      </c>
      <c r="G79" s="285"/>
      <c r="H79" s="307">
        <v>885.6</v>
      </c>
      <c r="I79" s="19" t="s">
        <v>202</v>
      </c>
      <c r="J79" s="19" t="s">
        <v>0</v>
      </c>
      <c r="K79" s="21">
        <v>565</v>
      </c>
      <c r="L79" s="22">
        <v>56499999.99999997</v>
      </c>
      <c r="M79" s="22">
        <v>215036775.37683204</v>
      </c>
      <c r="N79" s="22">
        <v>189099655.732757</v>
      </c>
      <c r="O79" s="50">
        <f t="shared" si="1"/>
        <v>460636431.10958898</v>
      </c>
    </row>
    <row r="80" spans="1:17" ht="22.5" customHeight="1">
      <c r="B80" s="286"/>
      <c r="C80" s="389"/>
      <c r="D80" s="25"/>
      <c r="E80" s="286"/>
      <c r="F80" s="19" t="s">
        <v>203</v>
      </c>
      <c r="G80" s="286"/>
      <c r="H80" s="308"/>
      <c r="I80" s="19" t="s">
        <v>204</v>
      </c>
      <c r="J80" s="19" t="s">
        <v>6</v>
      </c>
      <c r="K80" s="21">
        <v>320.60000000000002</v>
      </c>
      <c r="L80" s="22">
        <v>32060000</v>
      </c>
      <c r="M80" s="22">
        <v>108944411.71490484</v>
      </c>
      <c r="N80" s="22">
        <v>97687949.586465001</v>
      </c>
      <c r="O80" s="50">
        <f t="shared" si="1"/>
        <v>238692361.30136985</v>
      </c>
    </row>
    <row r="81" spans="1:17" ht="22.5" customHeight="1">
      <c r="B81" s="285">
        <v>9</v>
      </c>
      <c r="C81" s="388" t="s">
        <v>615</v>
      </c>
      <c r="D81" s="51"/>
      <c r="E81" s="285" t="s">
        <v>320</v>
      </c>
      <c r="F81" s="19" t="s">
        <v>212</v>
      </c>
      <c r="G81" s="285"/>
      <c r="H81" s="307">
        <v>1950</v>
      </c>
      <c r="I81" s="19" t="s">
        <v>312</v>
      </c>
      <c r="J81" s="19" t="s">
        <v>0</v>
      </c>
      <c r="K81" s="21">
        <v>975</v>
      </c>
      <c r="L81" s="22">
        <v>97500000</v>
      </c>
      <c r="M81" s="22">
        <v>179574325.17242259</v>
      </c>
      <c r="N81" s="22">
        <v>36763128.923467807</v>
      </c>
      <c r="O81" s="50">
        <f t="shared" si="1"/>
        <v>313837454.0958904</v>
      </c>
    </row>
    <row r="82" spans="1:17" ht="22.5" customHeight="1">
      <c r="B82" s="286"/>
      <c r="C82" s="389"/>
      <c r="D82" s="25"/>
      <c r="E82" s="286"/>
      <c r="F82" s="19" t="s">
        <v>213</v>
      </c>
      <c r="G82" s="286"/>
      <c r="H82" s="308"/>
      <c r="I82" s="19" t="s">
        <v>313</v>
      </c>
      <c r="J82" s="19" t="s">
        <v>6</v>
      </c>
      <c r="K82" s="21">
        <v>975</v>
      </c>
      <c r="L82" s="22">
        <v>97500000.000000119</v>
      </c>
      <c r="M82" s="22">
        <v>282590279.33010769</v>
      </c>
      <c r="N82" s="22">
        <v>253920642.80687857</v>
      </c>
      <c r="O82" s="50">
        <f t="shared" si="1"/>
        <v>634010922.13698637</v>
      </c>
    </row>
    <row r="83" spans="1:17" ht="22.5" customHeight="1">
      <c r="B83" s="285">
        <v>10</v>
      </c>
      <c r="C83" s="388" t="s">
        <v>616</v>
      </c>
      <c r="D83" s="51"/>
      <c r="E83" s="285" t="s">
        <v>320</v>
      </c>
      <c r="F83" s="19" t="s">
        <v>192</v>
      </c>
      <c r="G83" s="285"/>
      <c r="H83" s="307">
        <v>678.6</v>
      </c>
      <c r="I83" s="19" t="s">
        <v>193</v>
      </c>
      <c r="J83" s="19" t="s">
        <v>0</v>
      </c>
      <c r="K83" s="21">
        <v>251</v>
      </c>
      <c r="L83" s="22">
        <v>25100000</v>
      </c>
      <c r="M83" s="22">
        <v>106853114.79653126</v>
      </c>
      <c r="N83" s="22">
        <v>95296377.326756418</v>
      </c>
      <c r="O83" s="50">
        <f t="shared" si="1"/>
        <v>227249492.12328768</v>
      </c>
    </row>
    <row r="84" spans="1:17" ht="22.5" customHeight="1">
      <c r="A84" s="2"/>
      <c r="B84" s="287"/>
      <c r="C84" s="390"/>
      <c r="D84" s="178"/>
      <c r="E84" s="287"/>
      <c r="F84" s="19" t="s">
        <v>194</v>
      </c>
      <c r="G84" s="287"/>
      <c r="H84" s="412"/>
      <c r="I84" s="19" t="s">
        <v>314</v>
      </c>
      <c r="J84" s="19" t="s">
        <v>6</v>
      </c>
      <c r="K84" s="21">
        <v>339.3</v>
      </c>
      <c r="L84" s="22">
        <v>33930000</v>
      </c>
      <c r="M84" s="22">
        <v>139163325.50646818</v>
      </c>
      <c r="N84" s="22">
        <v>124798107.69901125</v>
      </c>
      <c r="O84" s="50">
        <f t="shared" si="1"/>
        <v>297891433.20547944</v>
      </c>
      <c r="Q84" s="227"/>
    </row>
    <row r="85" spans="1:17" ht="22.5" customHeight="1">
      <c r="B85" s="286"/>
      <c r="C85" s="389"/>
      <c r="D85" s="25"/>
      <c r="E85" s="286"/>
      <c r="F85" s="19" t="s">
        <v>195</v>
      </c>
      <c r="G85" s="286"/>
      <c r="H85" s="308"/>
      <c r="I85" s="19" t="s">
        <v>196</v>
      </c>
      <c r="J85" s="19" t="s">
        <v>105</v>
      </c>
      <c r="K85" s="21">
        <v>88.3</v>
      </c>
      <c r="L85" s="22">
        <v>8830000.0000000037</v>
      </c>
      <c r="M85" s="22">
        <v>31587236.290818539</v>
      </c>
      <c r="N85" s="22">
        <v>28323307.462606121</v>
      </c>
      <c r="O85" s="50">
        <f t="shared" si="1"/>
        <v>68740543.753424659</v>
      </c>
    </row>
    <row r="86" spans="1:17" ht="22.5" customHeight="1">
      <c r="B86" s="285">
        <v>11</v>
      </c>
      <c r="C86" s="388" t="s">
        <v>617</v>
      </c>
      <c r="D86" s="51"/>
      <c r="E86" s="285" t="s">
        <v>320</v>
      </c>
      <c r="F86" s="19" t="s">
        <v>229</v>
      </c>
      <c r="G86" s="285"/>
      <c r="H86" s="337">
        <v>467.2</v>
      </c>
      <c r="I86" s="19" t="s">
        <v>315</v>
      </c>
      <c r="J86" s="19" t="s">
        <v>0</v>
      </c>
      <c r="K86" s="21">
        <v>220.29</v>
      </c>
      <c r="L86" s="22">
        <v>22028712.000000004</v>
      </c>
      <c r="M86" s="22">
        <v>15994229.702615719</v>
      </c>
      <c r="N86" s="22">
        <v>7556405.7714883918</v>
      </c>
      <c r="O86" s="50">
        <f t="shared" si="1"/>
        <v>45579347.474104114</v>
      </c>
    </row>
    <row r="87" spans="1:17" ht="22.5" customHeight="1">
      <c r="B87" s="286"/>
      <c r="C87" s="389"/>
      <c r="D87" s="25"/>
      <c r="E87" s="286"/>
      <c r="F87" s="19" t="s">
        <v>230</v>
      </c>
      <c r="G87" s="286"/>
      <c r="H87" s="338"/>
      <c r="I87" s="19" t="s">
        <v>316</v>
      </c>
      <c r="J87" s="19" t="s">
        <v>0</v>
      </c>
      <c r="K87" s="21">
        <v>233.6</v>
      </c>
      <c r="L87" s="22">
        <v>23360000.000000004</v>
      </c>
      <c r="M87" s="22">
        <v>15830781.81260274</v>
      </c>
      <c r="N87" s="22">
        <v>7729459.1873972602</v>
      </c>
      <c r="O87" s="50">
        <f t="shared" si="1"/>
        <v>46920241</v>
      </c>
    </row>
    <row r="88" spans="1:17" ht="22.5" customHeight="1">
      <c r="B88" s="285">
        <v>12</v>
      </c>
      <c r="C88" s="388" t="s">
        <v>618</v>
      </c>
      <c r="D88" s="51"/>
      <c r="E88" s="285" t="s">
        <v>320</v>
      </c>
      <c r="F88" s="19" t="s">
        <v>222</v>
      </c>
      <c r="G88" s="285" t="s">
        <v>569</v>
      </c>
      <c r="H88" s="307">
        <v>1677</v>
      </c>
      <c r="I88" s="19" t="s">
        <v>317</v>
      </c>
      <c r="J88" s="19" t="s">
        <v>0</v>
      </c>
      <c r="K88" s="21">
        <v>836</v>
      </c>
      <c r="L88" s="22">
        <v>31059578.000000004</v>
      </c>
      <c r="M88" s="22">
        <v>7554655.5866429918</v>
      </c>
      <c r="N88" s="22">
        <v>4716715.3130830415</v>
      </c>
      <c r="O88" s="50">
        <f t="shared" si="1"/>
        <v>43330948.899726033</v>
      </c>
    </row>
    <row r="89" spans="1:17" ht="22.5" customHeight="1">
      <c r="B89" s="286"/>
      <c r="C89" s="389"/>
      <c r="D89" s="25"/>
      <c r="E89" s="286"/>
      <c r="F89" s="19" t="s">
        <v>223</v>
      </c>
      <c r="G89" s="286"/>
      <c r="H89" s="308"/>
      <c r="I89" s="19" t="s">
        <v>318</v>
      </c>
      <c r="J89" s="19" t="s">
        <v>6</v>
      </c>
      <c r="K89" s="21">
        <v>836</v>
      </c>
      <c r="L89" s="22">
        <v>33440000.180821925</v>
      </c>
      <c r="M89" s="22">
        <v>5019763.7619581893</v>
      </c>
      <c r="N89" s="22">
        <v>4686814.2380418107</v>
      </c>
      <c r="O89" s="50">
        <f t="shared" si="1"/>
        <v>43146578.180821925</v>
      </c>
    </row>
    <row r="90" spans="1:17" ht="38.25" customHeight="1">
      <c r="B90" s="51">
        <v>13</v>
      </c>
      <c r="C90" s="217" t="s">
        <v>649</v>
      </c>
      <c r="D90" s="182"/>
      <c r="E90" s="19" t="s">
        <v>320</v>
      </c>
      <c r="F90" s="19" t="s">
        <v>159</v>
      </c>
      <c r="G90" s="19"/>
      <c r="H90" s="20">
        <v>470.24</v>
      </c>
      <c r="I90" s="23" t="s">
        <v>476</v>
      </c>
      <c r="J90" s="19" t="s">
        <v>0</v>
      </c>
      <c r="K90" s="21">
        <v>470.24</v>
      </c>
      <c r="L90" s="22">
        <v>0</v>
      </c>
      <c r="M90" s="22">
        <v>0</v>
      </c>
      <c r="N90" s="22">
        <v>0</v>
      </c>
      <c r="O90" s="50">
        <f t="shared" si="1"/>
        <v>0</v>
      </c>
    </row>
    <row r="91" spans="1:17" ht="12" thickBot="1">
      <c r="C91" s="8"/>
      <c r="I91" s="6"/>
      <c r="K91" s="7"/>
    </row>
    <row r="92" spans="1:17" s="2" customFormat="1" ht="22.5" customHeight="1" thickBot="1">
      <c r="A92" s="1"/>
      <c r="E92" s="391" t="s">
        <v>320</v>
      </c>
      <c r="F92" s="392"/>
      <c r="G92" s="65" t="s">
        <v>580</v>
      </c>
      <c r="H92" s="405" t="s">
        <v>3</v>
      </c>
      <c r="I92" s="406"/>
      <c r="J92" s="407"/>
      <c r="K92" s="65" t="s">
        <v>580</v>
      </c>
      <c r="L92" s="93">
        <f>SUM(L68:L91)</f>
        <v>851048811.94794512</v>
      </c>
      <c r="M92" s="93">
        <f>SUM(M68:M91)</f>
        <v>2265810451.3489475</v>
      </c>
      <c r="N92" s="93">
        <f>SUM(N68:N91)</f>
        <v>1800937176.5646088</v>
      </c>
      <c r="O92" s="93">
        <f>SUM(O68:O91)</f>
        <v>4917796439.8615017</v>
      </c>
      <c r="P92" s="251"/>
      <c r="Q92" s="241"/>
    </row>
    <row r="93" spans="1:17">
      <c r="C93" s="8"/>
      <c r="I93" s="6"/>
      <c r="K93" s="7"/>
      <c r="M93" s="84">
        <f>SUM(M92:N92)</f>
        <v>4066747627.9135561</v>
      </c>
    </row>
    <row r="94" spans="1:17">
      <c r="A94" s="2"/>
      <c r="C94" s="8"/>
      <c r="I94" s="6"/>
      <c r="K94" s="7"/>
      <c r="P94" s="250"/>
      <c r="Q94" s="227"/>
    </row>
    <row r="95" spans="1:17">
      <c r="A95" s="2"/>
      <c r="C95" s="8"/>
      <c r="I95" s="6"/>
      <c r="K95" s="7"/>
      <c r="P95" s="250"/>
      <c r="Q95" s="227"/>
    </row>
    <row r="96" spans="1:17" ht="12" thickBot="1">
      <c r="C96" s="8"/>
      <c r="I96" s="6"/>
      <c r="K96" s="7"/>
    </row>
    <row r="97" spans="1:17" s="2" customFormat="1" ht="28.5" customHeight="1" thickBot="1">
      <c r="A97" s="1"/>
      <c r="B97" s="168" t="s">
        <v>264</v>
      </c>
      <c r="C97" s="169" t="s">
        <v>265</v>
      </c>
      <c r="D97" s="168" t="s">
        <v>641</v>
      </c>
      <c r="E97" s="169" t="s">
        <v>266</v>
      </c>
      <c r="F97" s="168" t="s">
        <v>267</v>
      </c>
      <c r="G97" s="195" t="s">
        <v>650</v>
      </c>
      <c r="H97" s="170" t="s">
        <v>268</v>
      </c>
      <c r="I97" s="168" t="s">
        <v>269</v>
      </c>
      <c r="J97" s="168" t="s">
        <v>270</v>
      </c>
      <c r="K97" s="168" t="s">
        <v>271</v>
      </c>
      <c r="L97" s="171" t="s">
        <v>272</v>
      </c>
      <c r="M97" s="171" t="s">
        <v>2</v>
      </c>
      <c r="N97" s="171" t="s">
        <v>4</v>
      </c>
      <c r="O97" s="171" t="s">
        <v>273</v>
      </c>
      <c r="P97" s="249"/>
      <c r="Q97" s="226"/>
    </row>
    <row r="98" spans="1:17" s="2" customFormat="1" ht="15.75" customHeight="1">
      <c r="A98" s="1"/>
      <c r="B98" s="312" t="s">
        <v>482</v>
      </c>
      <c r="C98" s="313"/>
      <c r="D98" s="313"/>
      <c r="E98" s="313"/>
      <c r="F98" s="313"/>
      <c r="G98" s="314"/>
      <c r="H98" s="46" t="s">
        <v>274</v>
      </c>
      <c r="I98" s="293" t="s">
        <v>482</v>
      </c>
      <c r="J98" s="294"/>
      <c r="K98" s="49" t="s">
        <v>274</v>
      </c>
      <c r="L98" s="223"/>
      <c r="M98" s="224"/>
      <c r="N98" s="224"/>
      <c r="O98" s="225" t="s">
        <v>448</v>
      </c>
      <c r="P98" s="249"/>
      <c r="Q98" s="226"/>
    </row>
    <row r="99" spans="1:17" ht="22.5" customHeight="1">
      <c r="B99" s="285">
        <v>1</v>
      </c>
      <c r="C99" s="283" t="s">
        <v>619</v>
      </c>
      <c r="D99" s="51"/>
      <c r="E99" s="285" t="s">
        <v>327</v>
      </c>
      <c r="F99" s="19" t="s">
        <v>172</v>
      </c>
      <c r="G99" s="19"/>
      <c r="H99" s="20">
        <v>220</v>
      </c>
      <c r="I99" s="19" t="s">
        <v>322</v>
      </c>
      <c r="J99" s="19" t="s">
        <v>0</v>
      </c>
      <c r="K99" s="21">
        <v>220</v>
      </c>
      <c r="L99" s="26">
        <v>21999999.99999997</v>
      </c>
      <c r="M99" s="26">
        <v>114707409.32640684</v>
      </c>
      <c r="N99" s="26">
        <v>107261383.4133192</v>
      </c>
      <c r="O99" s="50">
        <f t="shared" ref="O99:O103" si="2">SUM(L99:N99)</f>
        <v>243968792.73972601</v>
      </c>
    </row>
    <row r="100" spans="1:17" ht="22.5" customHeight="1">
      <c r="B100" s="287"/>
      <c r="C100" s="379"/>
      <c r="D100" s="178"/>
      <c r="E100" s="287"/>
      <c r="F100" s="19" t="s">
        <v>184</v>
      </c>
      <c r="G100" s="285"/>
      <c r="H100" s="307">
        <v>373.76</v>
      </c>
      <c r="I100" s="19" t="s">
        <v>323</v>
      </c>
      <c r="J100" s="19" t="s">
        <v>0</v>
      </c>
      <c r="K100" s="21">
        <v>186.88</v>
      </c>
      <c r="L100" s="22">
        <v>18688000</v>
      </c>
      <c r="M100" s="22">
        <v>95646646.086693153</v>
      </c>
      <c r="N100" s="22">
        <v>85621177.113306835</v>
      </c>
      <c r="O100" s="50">
        <f t="shared" si="2"/>
        <v>199955823.19999999</v>
      </c>
    </row>
    <row r="101" spans="1:17" ht="22.5" customHeight="1">
      <c r="A101" s="2"/>
      <c r="B101" s="286"/>
      <c r="C101" s="284"/>
      <c r="D101" s="25"/>
      <c r="E101" s="286"/>
      <c r="F101" s="19" t="s">
        <v>185</v>
      </c>
      <c r="G101" s="286"/>
      <c r="H101" s="308"/>
      <c r="I101" s="19" t="s">
        <v>324</v>
      </c>
      <c r="J101" s="19" t="s">
        <v>6</v>
      </c>
      <c r="K101" s="21">
        <v>186.88</v>
      </c>
      <c r="L101" s="22">
        <v>18688000</v>
      </c>
      <c r="M101" s="22">
        <v>94030276.403827399</v>
      </c>
      <c r="N101" s="22">
        <v>84185785.396172613</v>
      </c>
      <c r="O101" s="50">
        <f t="shared" si="2"/>
        <v>196904061.80000001</v>
      </c>
      <c r="Q101" s="227"/>
    </row>
    <row r="102" spans="1:17" ht="22.5" customHeight="1">
      <c r="B102" s="285">
        <v>2</v>
      </c>
      <c r="C102" s="283" t="s">
        <v>620</v>
      </c>
      <c r="D102" s="51"/>
      <c r="E102" s="285" t="s">
        <v>327</v>
      </c>
      <c r="F102" s="19" t="s">
        <v>174</v>
      </c>
      <c r="G102" s="285"/>
      <c r="H102" s="307">
        <v>180.75</v>
      </c>
      <c r="I102" s="19" t="s">
        <v>325</v>
      </c>
      <c r="J102" s="19" t="s">
        <v>0</v>
      </c>
      <c r="K102" s="21">
        <v>90.375</v>
      </c>
      <c r="L102" s="22">
        <v>9037500.0000000224</v>
      </c>
      <c r="M102" s="22">
        <v>58309802.487400241</v>
      </c>
      <c r="N102" s="22">
        <v>52001225.101640843</v>
      </c>
      <c r="O102" s="50">
        <f t="shared" si="2"/>
        <v>119348527.58904111</v>
      </c>
    </row>
    <row r="103" spans="1:17" ht="22.5" customHeight="1">
      <c r="B103" s="286"/>
      <c r="C103" s="284"/>
      <c r="D103" s="25"/>
      <c r="E103" s="286"/>
      <c r="F103" s="19" t="s">
        <v>175</v>
      </c>
      <c r="G103" s="286"/>
      <c r="H103" s="308"/>
      <c r="I103" s="19" t="s">
        <v>326</v>
      </c>
      <c r="J103" s="19" t="s">
        <v>6</v>
      </c>
      <c r="K103" s="21">
        <v>90.375</v>
      </c>
      <c r="L103" s="22">
        <v>9037500</v>
      </c>
      <c r="M103" s="22">
        <v>56105913.758815728</v>
      </c>
      <c r="N103" s="22">
        <v>50061479.775430851</v>
      </c>
      <c r="O103" s="50">
        <f t="shared" si="2"/>
        <v>115204893.53424658</v>
      </c>
    </row>
    <row r="104" spans="1:17" ht="12" thickBot="1">
      <c r="C104" s="8"/>
      <c r="K104" s="7"/>
    </row>
    <row r="105" spans="1:17" s="2" customFormat="1" ht="22.5" customHeight="1" thickBot="1">
      <c r="A105" s="1"/>
      <c r="E105" s="391" t="s">
        <v>327</v>
      </c>
      <c r="F105" s="392"/>
      <c r="G105" s="65" t="s">
        <v>580</v>
      </c>
      <c r="H105" s="405" t="s">
        <v>3</v>
      </c>
      <c r="I105" s="406"/>
      <c r="J105" s="407"/>
      <c r="K105" s="65" t="s">
        <v>580</v>
      </c>
      <c r="L105" s="93">
        <f>SUM(L99:L104)</f>
        <v>77451000</v>
      </c>
      <c r="M105" s="93">
        <f>SUM(M99:M104)</f>
        <v>418800048.06314337</v>
      </c>
      <c r="N105" s="93">
        <f>SUM(N99:N104)</f>
        <v>379131050.79987031</v>
      </c>
      <c r="O105" s="93">
        <f>SUM(O99:O104)</f>
        <v>875382098.86301374</v>
      </c>
      <c r="P105" s="251"/>
      <c r="Q105" s="241"/>
    </row>
    <row r="106" spans="1:17">
      <c r="C106" s="8"/>
      <c r="K106" s="7"/>
      <c r="M106" s="84">
        <f>SUM(M105:N105)</f>
        <v>797931098.86301374</v>
      </c>
    </row>
    <row r="107" spans="1:17">
      <c r="C107" s="8"/>
      <c r="K107" s="7"/>
    </row>
    <row r="108" spans="1:17">
      <c r="C108" s="8"/>
      <c r="K108" s="7"/>
    </row>
    <row r="109" spans="1:17" ht="12" thickBot="1">
      <c r="C109" s="8"/>
      <c r="K109" s="7"/>
    </row>
    <row r="110" spans="1:17" s="2" customFormat="1" ht="28.5" customHeight="1" thickBot="1">
      <c r="A110" s="1"/>
      <c r="B110" s="168" t="s">
        <v>264</v>
      </c>
      <c r="C110" s="169" t="s">
        <v>265</v>
      </c>
      <c r="D110" s="168" t="s">
        <v>641</v>
      </c>
      <c r="E110" s="169" t="s">
        <v>266</v>
      </c>
      <c r="F110" s="168" t="s">
        <v>267</v>
      </c>
      <c r="G110" s="195" t="s">
        <v>650</v>
      </c>
      <c r="H110" s="170" t="s">
        <v>268</v>
      </c>
      <c r="I110" s="168" t="s">
        <v>269</v>
      </c>
      <c r="J110" s="168" t="s">
        <v>270</v>
      </c>
      <c r="K110" s="168" t="s">
        <v>271</v>
      </c>
      <c r="L110" s="171" t="s">
        <v>272</v>
      </c>
      <c r="M110" s="171" t="s">
        <v>2</v>
      </c>
      <c r="N110" s="171" t="s">
        <v>4</v>
      </c>
      <c r="O110" s="171" t="s">
        <v>273</v>
      </c>
      <c r="P110" s="249"/>
      <c r="Q110" s="226"/>
    </row>
    <row r="111" spans="1:17" s="2" customFormat="1" ht="15.75" customHeight="1">
      <c r="A111" s="1"/>
      <c r="B111" s="312" t="s">
        <v>482</v>
      </c>
      <c r="C111" s="313"/>
      <c r="D111" s="313"/>
      <c r="E111" s="313"/>
      <c r="F111" s="313"/>
      <c r="G111" s="314"/>
      <c r="H111" s="46" t="s">
        <v>274</v>
      </c>
      <c r="I111" s="293" t="s">
        <v>482</v>
      </c>
      <c r="J111" s="294"/>
      <c r="K111" s="49" t="s">
        <v>274</v>
      </c>
      <c r="L111" s="223"/>
      <c r="M111" s="224"/>
      <c r="N111" s="224"/>
      <c r="O111" s="225" t="s">
        <v>448</v>
      </c>
      <c r="P111" s="249"/>
      <c r="Q111" s="226"/>
    </row>
    <row r="112" spans="1:17" ht="28.5" customHeight="1">
      <c r="B112" s="25">
        <v>1</v>
      </c>
      <c r="C112" s="83" t="s">
        <v>621</v>
      </c>
      <c r="D112" s="25"/>
      <c r="E112" s="19" t="s">
        <v>330</v>
      </c>
      <c r="F112" s="215" t="s">
        <v>164</v>
      </c>
      <c r="G112" s="25"/>
      <c r="H112" s="20">
        <v>401</v>
      </c>
      <c r="I112" s="19" t="s">
        <v>328</v>
      </c>
      <c r="J112" s="19" t="s">
        <v>0</v>
      </c>
      <c r="K112" s="21">
        <v>401</v>
      </c>
      <c r="L112" s="26">
        <v>40099999.99999997</v>
      </c>
      <c r="M112" s="26">
        <v>115597874.90871534</v>
      </c>
      <c r="N112" s="26">
        <v>38253294.652928501</v>
      </c>
      <c r="O112" s="50">
        <f t="shared" ref="O112:O117" si="3">SUM(L112:N112)</f>
        <v>193951169.56164381</v>
      </c>
    </row>
    <row r="113" spans="1:17" ht="28.5" customHeight="1">
      <c r="B113" s="19">
        <v>2</v>
      </c>
      <c r="C113" s="34" t="s">
        <v>622</v>
      </c>
      <c r="D113" s="19"/>
      <c r="E113" s="19" t="s">
        <v>330</v>
      </c>
      <c r="F113" s="31" t="s">
        <v>168</v>
      </c>
      <c r="G113" s="19"/>
      <c r="H113" s="20">
        <v>100</v>
      </c>
      <c r="I113" s="19" t="s">
        <v>169</v>
      </c>
      <c r="J113" s="19" t="s">
        <v>0</v>
      </c>
      <c r="K113" s="21">
        <v>100</v>
      </c>
      <c r="L113" s="22">
        <v>7883048.9726027343</v>
      </c>
      <c r="M113" s="22">
        <v>15186224.466408147</v>
      </c>
      <c r="N113" s="22">
        <v>13172458.533591853</v>
      </c>
      <c r="O113" s="50">
        <f t="shared" si="3"/>
        <v>36241731.972602732</v>
      </c>
    </row>
    <row r="114" spans="1:17" ht="41.25" customHeight="1">
      <c r="B114" s="19">
        <v>3</v>
      </c>
      <c r="C114" s="34" t="s">
        <v>720</v>
      </c>
      <c r="D114" s="19"/>
      <c r="E114" s="19" t="s">
        <v>330</v>
      </c>
      <c r="F114" s="31" t="s">
        <v>116</v>
      </c>
      <c r="G114" s="19"/>
      <c r="H114" s="20">
        <v>88</v>
      </c>
      <c r="I114" s="19" t="s">
        <v>329</v>
      </c>
      <c r="J114" s="19" t="s">
        <v>0</v>
      </c>
      <c r="K114" s="21">
        <v>88</v>
      </c>
      <c r="L114" s="22">
        <v>8799999.9999999851</v>
      </c>
      <c r="M114" s="22">
        <v>44419065.699287131</v>
      </c>
      <c r="N114" s="22">
        <v>28879611.766466308</v>
      </c>
      <c r="O114" s="50">
        <f t="shared" si="3"/>
        <v>82098677.465753421</v>
      </c>
    </row>
    <row r="115" spans="1:17" ht="22.5" customHeight="1">
      <c r="B115" s="285">
        <v>4</v>
      </c>
      <c r="C115" s="381" t="s">
        <v>686</v>
      </c>
      <c r="D115" s="182"/>
      <c r="E115" s="285" t="s">
        <v>330</v>
      </c>
      <c r="F115" s="19" t="s">
        <v>687</v>
      </c>
      <c r="G115" s="19"/>
      <c r="H115" s="20" t="s">
        <v>482</v>
      </c>
      <c r="I115" s="23" t="s">
        <v>685</v>
      </c>
      <c r="J115" s="19" t="s">
        <v>0</v>
      </c>
      <c r="K115" s="21">
        <v>505.5</v>
      </c>
      <c r="L115" s="22">
        <v>0</v>
      </c>
      <c r="M115" s="22">
        <v>0</v>
      </c>
      <c r="N115" s="22">
        <v>0</v>
      </c>
      <c r="O115" s="50">
        <f t="shared" si="3"/>
        <v>0</v>
      </c>
    </row>
    <row r="116" spans="1:17" ht="22.5" customHeight="1">
      <c r="A116" s="2"/>
      <c r="B116" s="287"/>
      <c r="C116" s="385"/>
      <c r="D116" s="183"/>
      <c r="E116" s="287"/>
      <c r="F116" s="19" t="s">
        <v>688</v>
      </c>
      <c r="G116" s="19"/>
      <c r="H116" s="20" t="s">
        <v>482</v>
      </c>
      <c r="I116" s="23" t="s">
        <v>689</v>
      </c>
      <c r="J116" s="19" t="s">
        <v>105</v>
      </c>
      <c r="K116" s="21">
        <v>375.75</v>
      </c>
      <c r="L116" s="22">
        <v>0</v>
      </c>
      <c r="M116" s="22">
        <v>0</v>
      </c>
      <c r="N116" s="22">
        <v>0</v>
      </c>
      <c r="O116" s="50">
        <f t="shared" si="3"/>
        <v>0</v>
      </c>
      <c r="Q116" s="227"/>
    </row>
    <row r="117" spans="1:17" ht="22.5" customHeight="1">
      <c r="B117" s="286"/>
      <c r="C117" s="382"/>
      <c r="D117" s="184"/>
      <c r="E117" s="286"/>
      <c r="F117" s="19" t="s">
        <v>690</v>
      </c>
      <c r="G117" s="19"/>
      <c r="H117" s="20" t="s">
        <v>482</v>
      </c>
      <c r="I117" s="23" t="s">
        <v>691</v>
      </c>
      <c r="J117" s="19" t="s">
        <v>105</v>
      </c>
      <c r="K117" s="21">
        <v>881.21</v>
      </c>
      <c r="L117" s="22">
        <v>0</v>
      </c>
      <c r="M117" s="22">
        <v>0</v>
      </c>
      <c r="N117" s="22">
        <v>0</v>
      </c>
      <c r="O117" s="50">
        <f t="shared" si="3"/>
        <v>0</v>
      </c>
    </row>
    <row r="118" spans="1:17" ht="12" thickBot="1">
      <c r="C118" s="8"/>
      <c r="K118" s="7"/>
    </row>
    <row r="119" spans="1:17" s="2" customFormat="1" ht="22.5" customHeight="1" thickBot="1">
      <c r="E119" s="391" t="s">
        <v>330</v>
      </c>
      <c r="F119" s="392"/>
      <c r="G119" s="65" t="s">
        <v>580</v>
      </c>
      <c r="H119" s="405" t="s">
        <v>3</v>
      </c>
      <c r="I119" s="406"/>
      <c r="J119" s="407"/>
      <c r="K119" s="65" t="s">
        <v>580</v>
      </c>
      <c r="L119" s="93">
        <f>SUM(L112:L118)</f>
        <v>56783048.972602688</v>
      </c>
      <c r="M119" s="93">
        <f>SUM(M112:M118)</f>
        <v>175203165.07441062</v>
      </c>
      <c r="N119" s="93">
        <f>SUM(N112:N118)</f>
        <v>80305364.952986658</v>
      </c>
      <c r="O119" s="93">
        <f>SUM(O112:O118)</f>
        <v>312291578.99999994</v>
      </c>
      <c r="P119" s="251"/>
      <c r="Q119" s="241"/>
    </row>
    <row r="120" spans="1:17">
      <c r="C120" s="8"/>
      <c r="K120" s="7"/>
      <c r="M120" s="84">
        <f>SUM(M119:N119)</f>
        <v>255508530.02739727</v>
      </c>
    </row>
    <row r="121" spans="1:17">
      <c r="C121" s="8"/>
      <c r="K121" s="7"/>
    </row>
    <row r="122" spans="1:17">
      <c r="C122" s="8"/>
      <c r="K122" s="7"/>
    </row>
    <row r="123" spans="1:17" ht="12" thickBot="1">
      <c r="C123" s="8"/>
      <c r="K123" s="7"/>
    </row>
    <row r="124" spans="1:17" s="2" customFormat="1" ht="28.5" customHeight="1" thickBot="1">
      <c r="A124" s="1"/>
      <c r="B124" s="168" t="s">
        <v>264</v>
      </c>
      <c r="C124" s="169" t="s">
        <v>265</v>
      </c>
      <c r="D124" s="168" t="s">
        <v>641</v>
      </c>
      <c r="E124" s="169" t="s">
        <v>266</v>
      </c>
      <c r="F124" s="168" t="s">
        <v>267</v>
      </c>
      <c r="G124" s="195" t="s">
        <v>650</v>
      </c>
      <c r="H124" s="170" t="s">
        <v>268</v>
      </c>
      <c r="I124" s="168" t="s">
        <v>269</v>
      </c>
      <c r="J124" s="168" t="s">
        <v>270</v>
      </c>
      <c r="K124" s="168" t="s">
        <v>271</v>
      </c>
      <c r="L124" s="171" t="s">
        <v>272</v>
      </c>
      <c r="M124" s="171" t="s">
        <v>2</v>
      </c>
      <c r="N124" s="171" t="s">
        <v>4</v>
      </c>
      <c r="O124" s="171" t="s">
        <v>273</v>
      </c>
      <c r="P124" s="249"/>
      <c r="Q124" s="226"/>
    </row>
    <row r="125" spans="1:17" s="2" customFormat="1" ht="15.75" customHeight="1">
      <c r="B125" s="312" t="s">
        <v>482</v>
      </c>
      <c r="C125" s="313"/>
      <c r="D125" s="313"/>
      <c r="E125" s="313"/>
      <c r="F125" s="313"/>
      <c r="G125" s="314"/>
      <c r="H125" s="46" t="s">
        <v>274</v>
      </c>
      <c r="I125" s="293" t="s">
        <v>482</v>
      </c>
      <c r="J125" s="294"/>
      <c r="K125" s="49" t="s">
        <v>274</v>
      </c>
      <c r="L125" s="223"/>
      <c r="M125" s="224"/>
      <c r="N125" s="224"/>
      <c r="O125" s="225" t="s">
        <v>448</v>
      </c>
      <c r="P125" s="250"/>
      <c r="Q125" s="227"/>
    </row>
    <row r="126" spans="1:17" ht="22.5" customHeight="1">
      <c r="A126" s="2"/>
      <c r="B126" s="315">
        <v>1</v>
      </c>
      <c r="C126" s="295" t="s">
        <v>623</v>
      </c>
      <c r="D126" s="19"/>
      <c r="E126" s="315" t="s">
        <v>334</v>
      </c>
      <c r="F126" s="19" t="s">
        <v>186</v>
      </c>
      <c r="G126" s="285"/>
      <c r="H126" s="316">
        <v>718.572</v>
      </c>
      <c r="I126" s="19" t="s">
        <v>331</v>
      </c>
      <c r="J126" s="19" t="s">
        <v>0</v>
      </c>
      <c r="K126" s="21">
        <v>383.63200000000001</v>
      </c>
      <c r="L126" s="279">
        <v>0</v>
      </c>
      <c r="M126" s="279">
        <v>0</v>
      </c>
      <c r="N126" s="279">
        <v>0</v>
      </c>
      <c r="O126" s="280">
        <f t="shared" ref="O126:O128" si="4">SUM(L126:N126)</f>
        <v>0</v>
      </c>
      <c r="P126" s="281"/>
      <c r="Q126" s="227"/>
    </row>
    <row r="127" spans="1:17" ht="22.5" customHeight="1">
      <c r="B127" s="315"/>
      <c r="C127" s="295"/>
      <c r="D127" s="19"/>
      <c r="E127" s="315"/>
      <c r="F127" s="19" t="s">
        <v>187</v>
      </c>
      <c r="G127" s="286"/>
      <c r="H127" s="316"/>
      <c r="I127" s="19" t="s">
        <v>332</v>
      </c>
      <c r="J127" s="19" t="s">
        <v>6</v>
      </c>
      <c r="K127" s="21">
        <v>334.94</v>
      </c>
      <c r="L127" s="279">
        <v>0</v>
      </c>
      <c r="M127" s="279">
        <v>0</v>
      </c>
      <c r="N127" s="279">
        <v>0</v>
      </c>
      <c r="O127" s="280">
        <f t="shared" si="4"/>
        <v>0</v>
      </c>
      <c r="P127" s="281"/>
    </row>
    <row r="128" spans="1:17" ht="28.5" customHeight="1">
      <c r="B128" s="19">
        <v>2</v>
      </c>
      <c r="C128" s="34" t="s">
        <v>624</v>
      </c>
      <c r="D128" s="19"/>
      <c r="E128" s="19" t="s">
        <v>334</v>
      </c>
      <c r="F128" s="19" t="s">
        <v>146</v>
      </c>
      <c r="G128" s="19"/>
      <c r="H128" s="20">
        <v>100</v>
      </c>
      <c r="I128" s="19" t="s">
        <v>333</v>
      </c>
      <c r="J128" s="19" t="s">
        <v>0</v>
      </c>
      <c r="K128" s="21">
        <v>100</v>
      </c>
      <c r="L128" s="22">
        <v>7589344.0000000075</v>
      </c>
      <c r="M128" s="22">
        <v>7856777.9381401762</v>
      </c>
      <c r="N128" s="22">
        <v>8942381.0070653036</v>
      </c>
      <c r="O128" s="50">
        <f t="shared" si="4"/>
        <v>24388502.945205487</v>
      </c>
    </row>
    <row r="129" spans="1:17" ht="12" thickBot="1">
      <c r="C129" s="8"/>
      <c r="K129" s="7"/>
    </row>
    <row r="130" spans="1:17" s="2" customFormat="1" ht="30" customHeight="1" thickBot="1">
      <c r="A130" s="1"/>
      <c r="E130" s="391" t="s">
        <v>334</v>
      </c>
      <c r="F130" s="392"/>
      <c r="G130" s="65" t="s">
        <v>580</v>
      </c>
      <c r="H130" s="405" t="s">
        <v>3</v>
      </c>
      <c r="I130" s="406"/>
      <c r="J130" s="407"/>
      <c r="K130" s="65" t="s">
        <v>580</v>
      </c>
      <c r="L130" s="93">
        <f>SUM(L126:L129)</f>
        <v>7589344.0000000075</v>
      </c>
      <c r="M130" s="93">
        <f>SUM(M126:M129)</f>
        <v>7856777.9381401762</v>
      </c>
      <c r="N130" s="93">
        <f>SUM(N126:N129)</f>
        <v>8942381.0070653036</v>
      </c>
      <c r="O130" s="93">
        <f>SUM(O126:O129)</f>
        <v>24388502.945205487</v>
      </c>
      <c r="P130" s="251"/>
      <c r="Q130" s="241"/>
    </row>
    <row r="131" spans="1:17">
      <c r="C131" s="8"/>
      <c r="K131" s="7"/>
      <c r="M131" s="84">
        <f>SUM(M130:N130)</f>
        <v>16799158.94520548</v>
      </c>
    </row>
    <row r="132" spans="1:17">
      <c r="C132" s="8"/>
      <c r="K132" s="7"/>
      <c r="M132" s="229"/>
    </row>
    <row r="133" spans="1:17">
      <c r="C133" s="8"/>
      <c r="K133" s="7"/>
    </row>
    <row r="134" spans="1:17" ht="12" thickBot="1">
      <c r="C134" s="8"/>
      <c r="K134" s="7"/>
    </row>
    <row r="135" spans="1:17" s="2" customFormat="1" ht="28.5" customHeight="1" thickBot="1">
      <c r="A135" s="1"/>
      <c r="B135" s="168" t="s">
        <v>264</v>
      </c>
      <c r="C135" s="169" t="s">
        <v>265</v>
      </c>
      <c r="D135" s="168" t="s">
        <v>641</v>
      </c>
      <c r="E135" s="169" t="s">
        <v>266</v>
      </c>
      <c r="F135" s="168" t="s">
        <v>267</v>
      </c>
      <c r="G135" s="195" t="s">
        <v>650</v>
      </c>
      <c r="H135" s="170" t="s">
        <v>268</v>
      </c>
      <c r="I135" s="168" t="s">
        <v>269</v>
      </c>
      <c r="J135" s="168" t="s">
        <v>270</v>
      </c>
      <c r="K135" s="168" t="s">
        <v>271</v>
      </c>
      <c r="L135" s="171" t="s">
        <v>272</v>
      </c>
      <c r="M135" s="171" t="s">
        <v>2</v>
      </c>
      <c r="N135" s="171" t="s">
        <v>4</v>
      </c>
      <c r="O135" s="171" t="s">
        <v>273</v>
      </c>
      <c r="P135" s="249"/>
      <c r="Q135" s="226"/>
    </row>
    <row r="136" spans="1:17" s="2" customFormat="1" ht="15.75" customHeight="1">
      <c r="A136" s="1"/>
      <c r="B136" s="312" t="s">
        <v>482</v>
      </c>
      <c r="C136" s="313"/>
      <c r="D136" s="313"/>
      <c r="E136" s="313"/>
      <c r="F136" s="313"/>
      <c r="G136" s="314"/>
      <c r="H136" s="46" t="s">
        <v>274</v>
      </c>
      <c r="I136" s="293" t="s">
        <v>482</v>
      </c>
      <c r="J136" s="294"/>
      <c r="K136" s="49" t="s">
        <v>274</v>
      </c>
      <c r="L136" s="223"/>
      <c r="M136" s="224"/>
      <c r="N136" s="224"/>
      <c r="O136" s="225" t="s">
        <v>448</v>
      </c>
      <c r="P136" s="249"/>
      <c r="Q136" s="226"/>
    </row>
    <row r="137" spans="1:17" ht="22.5" customHeight="1">
      <c r="B137" s="315">
        <v>1</v>
      </c>
      <c r="C137" s="295" t="s">
        <v>663</v>
      </c>
      <c r="D137" s="285">
        <v>59201</v>
      </c>
      <c r="E137" s="315" t="s">
        <v>358</v>
      </c>
      <c r="F137" s="19" t="s">
        <v>220</v>
      </c>
      <c r="G137" s="285"/>
      <c r="H137" s="316">
        <v>1991.6</v>
      </c>
      <c r="I137" s="19" t="s">
        <v>335</v>
      </c>
      <c r="J137" s="19" t="s">
        <v>0</v>
      </c>
      <c r="K137" s="21">
        <v>995.8</v>
      </c>
      <c r="L137" s="279">
        <v>0</v>
      </c>
      <c r="M137" s="279">
        <v>0</v>
      </c>
      <c r="N137" s="279">
        <v>0</v>
      </c>
      <c r="O137" s="50">
        <f t="shared" ref="O137:O143" si="5">SUM(L137:N137)</f>
        <v>0</v>
      </c>
      <c r="P137" s="14"/>
    </row>
    <row r="138" spans="1:17" ht="22.5" customHeight="1">
      <c r="B138" s="315"/>
      <c r="C138" s="295"/>
      <c r="D138" s="286"/>
      <c r="E138" s="315"/>
      <c r="F138" s="19" t="s">
        <v>221</v>
      </c>
      <c r="G138" s="286"/>
      <c r="H138" s="316"/>
      <c r="I138" s="19" t="s">
        <v>336</v>
      </c>
      <c r="J138" s="19" t="s">
        <v>6</v>
      </c>
      <c r="K138" s="21">
        <v>995.8</v>
      </c>
      <c r="L138" s="279">
        <v>0</v>
      </c>
      <c r="M138" s="279">
        <v>0</v>
      </c>
      <c r="N138" s="279">
        <v>0</v>
      </c>
      <c r="O138" s="50">
        <f t="shared" si="5"/>
        <v>0</v>
      </c>
      <c r="P138" s="14"/>
    </row>
    <row r="139" spans="1:17" ht="27.75" customHeight="1">
      <c r="B139" s="19">
        <v>2</v>
      </c>
      <c r="C139" s="34" t="s">
        <v>625</v>
      </c>
      <c r="D139" s="19"/>
      <c r="E139" s="19" t="s">
        <v>358</v>
      </c>
      <c r="F139" s="19" t="s">
        <v>263</v>
      </c>
      <c r="G139" s="19"/>
      <c r="H139" s="20">
        <v>473.71</v>
      </c>
      <c r="I139" s="19" t="s">
        <v>218</v>
      </c>
      <c r="J139" s="19" t="s">
        <v>6</v>
      </c>
      <c r="K139" s="21">
        <v>236.85</v>
      </c>
      <c r="L139" s="22">
        <v>9880335.1205479503</v>
      </c>
      <c r="M139" s="22">
        <v>7414897.4443943687</v>
      </c>
      <c r="N139" s="22">
        <v>9079502.5556056313</v>
      </c>
      <c r="O139" s="50">
        <f t="shared" si="5"/>
        <v>26374735.12054795</v>
      </c>
    </row>
    <row r="140" spans="1:17" ht="22.5" customHeight="1">
      <c r="B140" s="315">
        <v>3</v>
      </c>
      <c r="C140" s="295" t="s">
        <v>626</v>
      </c>
      <c r="D140" s="19"/>
      <c r="E140" s="315" t="s">
        <v>358</v>
      </c>
      <c r="F140" s="19" t="s">
        <v>224</v>
      </c>
      <c r="G140" s="285"/>
      <c r="H140" s="316">
        <v>780.49</v>
      </c>
      <c r="I140" s="19" t="s">
        <v>292</v>
      </c>
      <c r="J140" s="19" t="s">
        <v>0</v>
      </c>
      <c r="K140" s="21">
        <v>600.49</v>
      </c>
      <c r="L140" s="22">
        <v>60049000.000000015</v>
      </c>
      <c r="M140" s="22">
        <v>52477932.730428368</v>
      </c>
      <c r="N140" s="22">
        <v>33726478.740804508</v>
      </c>
      <c r="O140" s="50">
        <f t="shared" si="5"/>
        <v>146253411.47123289</v>
      </c>
    </row>
    <row r="141" spans="1:17" ht="22.5" customHeight="1">
      <c r="B141" s="315"/>
      <c r="C141" s="295"/>
      <c r="D141" s="19"/>
      <c r="E141" s="315"/>
      <c r="F141" s="19" t="s">
        <v>225</v>
      </c>
      <c r="G141" s="287"/>
      <c r="H141" s="316"/>
      <c r="I141" s="19" t="s">
        <v>292</v>
      </c>
      <c r="J141" s="19" t="s">
        <v>6</v>
      </c>
      <c r="K141" s="21">
        <v>79</v>
      </c>
      <c r="L141" s="22">
        <v>7900000.0000000009</v>
      </c>
      <c r="M141" s="22">
        <v>6903957.0306654153</v>
      </c>
      <c r="N141" s="22">
        <v>4437029.5446770499</v>
      </c>
      <c r="O141" s="50">
        <f t="shared" si="5"/>
        <v>19240986.575342465</v>
      </c>
    </row>
    <row r="142" spans="1:17" ht="22.5" customHeight="1">
      <c r="B142" s="315"/>
      <c r="C142" s="295"/>
      <c r="D142" s="19"/>
      <c r="E142" s="315"/>
      <c r="F142" s="19" t="s">
        <v>226</v>
      </c>
      <c r="G142" s="286"/>
      <c r="H142" s="316"/>
      <c r="I142" s="19" t="s">
        <v>337</v>
      </c>
      <c r="J142" s="19" t="s">
        <v>105</v>
      </c>
      <c r="K142" s="21">
        <v>101</v>
      </c>
      <c r="L142" s="22">
        <v>10100000.000000004</v>
      </c>
      <c r="M142" s="22">
        <v>8760126.1073372103</v>
      </c>
      <c r="N142" s="22">
        <v>5652731.2077312833</v>
      </c>
      <c r="O142" s="50">
        <f t="shared" si="5"/>
        <v>24512857.315068498</v>
      </c>
    </row>
    <row r="143" spans="1:17" ht="39" customHeight="1">
      <c r="B143" s="19">
        <v>4</v>
      </c>
      <c r="C143" s="34" t="s">
        <v>627</v>
      </c>
      <c r="D143" s="19"/>
      <c r="E143" s="19" t="s">
        <v>358</v>
      </c>
      <c r="F143" s="19" t="s">
        <v>120</v>
      </c>
      <c r="G143" s="19" t="s">
        <v>569</v>
      </c>
      <c r="H143" s="20">
        <v>1428.89</v>
      </c>
      <c r="I143" s="19" t="s">
        <v>338</v>
      </c>
      <c r="J143" s="19" t="s">
        <v>0</v>
      </c>
      <c r="K143" s="19">
        <v>1428.89</v>
      </c>
      <c r="L143" s="22">
        <v>142889000</v>
      </c>
      <c r="M143" s="22">
        <v>187709017.38377053</v>
      </c>
      <c r="N143" s="22">
        <v>45048358.929928131</v>
      </c>
      <c r="O143" s="50">
        <f t="shared" si="5"/>
        <v>375646376.31369865</v>
      </c>
    </row>
    <row r="144" spans="1:17" ht="12" thickBot="1">
      <c r="C144" s="8"/>
    </row>
    <row r="145" spans="1:17" s="2" customFormat="1" ht="22.5" customHeight="1" thickBot="1">
      <c r="A145" s="1"/>
      <c r="E145" s="391" t="s">
        <v>358</v>
      </c>
      <c r="F145" s="392"/>
      <c r="G145" s="65" t="s">
        <v>580</v>
      </c>
      <c r="H145" s="405" t="s">
        <v>3</v>
      </c>
      <c r="I145" s="406"/>
      <c r="J145" s="407"/>
      <c r="K145" s="65" t="s">
        <v>580</v>
      </c>
      <c r="L145" s="93">
        <f>SUM(L137:L144)</f>
        <v>230818335.12054795</v>
      </c>
      <c r="M145" s="93">
        <f>SUM(M137:M144)</f>
        <v>263265930.69659588</v>
      </c>
      <c r="N145" s="93">
        <f>SUM(N137:N144)</f>
        <v>97944100.978746608</v>
      </c>
      <c r="O145" s="93">
        <f>SUM(O137:O144)</f>
        <v>592028366.79589045</v>
      </c>
      <c r="P145" s="251"/>
      <c r="Q145" s="241"/>
    </row>
    <row r="146" spans="1:17">
      <c r="C146" s="8"/>
      <c r="M146" s="84">
        <f>SUM(M145:N145)</f>
        <v>361210031.6753425</v>
      </c>
    </row>
    <row r="147" spans="1:17">
      <c r="C147" s="8"/>
      <c r="M147" s="229"/>
    </row>
    <row r="148" spans="1:17">
      <c r="C148" s="8"/>
    </row>
    <row r="149" spans="1:17" ht="12" thickBot="1">
      <c r="C149" s="8"/>
    </row>
    <row r="150" spans="1:17" s="2" customFormat="1" ht="28.5" customHeight="1" thickBot="1">
      <c r="A150" s="1"/>
      <c r="B150" s="168" t="s">
        <v>264</v>
      </c>
      <c r="C150" s="169" t="s">
        <v>265</v>
      </c>
      <c r="D150" s="168" t="s">
        <v>641</v>
      </c>
      <c r="E150" s="169" t="s">
        <v>266</v>
      </c>
      <c r="F150" s="168" t="s">
        <v>267</v>
      </c>
      <c r="G150" s="195" t="s">
        <v>650</v>
      </c>
      <c r="H150" s="170" t="s">
        <v>268</v>
      </c>
      <c r="I150" s="168" t="s">
        <v>269</v>
      </c>
      <c r="J150" s="168" t="s">
        <v>270</v>
      </c>
      <c r="K150" s="168" t="s">
        <v>271</v>
      </c>
      <c r="L150" s="171" t="s">
        <v>272</v>
      </c>
      <c r="M150" s="171" t="s">
        <v>2</v>
      </c>
      <c r="N150" s="171" t="s">
        <v>4</v>
      </c>
      <c r="O150" s="171" t="s">
        <v>273</v>
      </c>
      <c r="P150" s="249"/>
      <c r="Q150" s="226"/>
    </row>
    <row r="151" spans="1:17" s="2" customFormat="1" ht="15.75" customHeight="1">
      <c r="A151" s="1"/>
      <c r="B151" s="312" t="s">
        <v>482</v>
      </c>
      <c r="C151" s="313"/>
      <c r="D151" s="313"/>
      <c r="E151" s="313"/>
      <c r="F151" s="313"/>
      <c r="G151" s="314"/>
      <c r="H151" s="46" t="s">
        <v>274</v>
      </c>
      <c r="I151" s="293" t="s">
        <v>482</v>
      </c>
      <c r="J151" s="294"/>
      <c r="K151" s="49" t="s">
        <v>274</v>
      </c>
      <c r="L151" s="223"/>
      <c r="M151" s="224"/>
      <c r="N151" s="224"/>
      <c r="O151" s="225" t="s">
        <v>448</v>
      </c>
      <c r="P151" s="249"/>
      <c r="Q151" s="226"/>
    </row>
    <row r="152" spans="1:17" ht="22.5" customHeight="1">
      <c r="B152" s="315">
        <v>1</v>
      </c>
      <c r="C152" s="295" t="s">
        <v>628</v>
      </c>
      <c r="D152" s="19"/>
      <c r="E152" s="315" t="s">
        <v>343</v>
      </c>
      <c r="F152" s="19" t="s">
        <v>256</v>
      </c>
      <c r="G152" s="285" t="s">
        <v>569</v>
      </c>
      <c r="H152" s="316">
        <v>1522</v>
      </c>
      <c r="I152" s="19" t="s">
        <v>339</v>
      </c>
      <c r="J152" s="19" t="s">
        <v>0</v>
      </c>
      <c r="K152" s="21">
        <v>761</v>
      </c>
      <c r="L152" s="26">
        <v>76100000</v>
      </c>
      <c r="M152" s="26">
        <v>182467529.51557645</v>
      </c>
      <c r="N152" s="26">
        <v>128600848.22414955</v>
      </c>
      <c r="O152" s="50">
        <f t="shared" ref="O152:O159" si="6">SUM(L152:N152)</f>
        <v>387168377.73972601</v>
      </c>
    </row>
    <row r="153" spans="1:17" ht="22.5" customHeight="1">
      <c r="B153" s="315"/>
      <c r="C153" s="295"/>
      <c r="D153" s="19"/>
      <c r="E153" s="315"/>
      <c r="F153" s="19" t="s">
        <v>255</v>
      </c>
      <c r="G153" s="286"/>
      <c r="H153" s="316"/>
      <c r="I153" s="19" t="s">
        <v>215</v>
      </c>
      <c r="J153" s="19" t="s">
        <v>6</v>
      </c>
      <c r="K153" s="21">
        <v>761</v>
      </c>
      <c r="L153" s="22">
        <v>76100000.00000003</v>
      </c>
      <c r="M153" s="22">
        <v>202254898.16231975</v>
      </c>
      <c r="N153" s="22">
        <v>182152085.30343369</v>
      </c>
      <c r="O153" s="50">
        <f t="shared" si="6"/>
        <v>460506983.46575344</v>
      </c>
    </row>
    <row r="154" spans="1:17" ht="22.5" customHeight="1">
      <c r="B154" s="315">
        <v>2</v>
      </c>
      <c r="C154" s="295" t="s">
        <v>629</v>
      </c>
      <c r="D154" s="19"/>
      <c r="E154" s="315" t="s">
        <v>343</v>
      </c>
      <c r="F154" s="19" t="s">
        <v>178</v>
      </c>
      <c r="G154" s="285"/>
      <c r="H154" s="316">
        <v>530.4</v>
      </c>
      <c r="I154" s="19" t="s">
        <v>340</v>
      </c>
      <c r="J154" s="19" t="s">
        <v>0</v>
      </c>
      <c r="K154" s="21">
        <v>265.2</v>
      </c>
      <c r="L154" s="22">
        <v>26520000</v>
      </c>
      <c r="M154" s="22">
        <v>145191030.40988439</v>
      </c>
      <c r="N154" s="22">
        <v>110434330.78189641</v>
      </c>
      <c r="O154" s="50">
        <f t="shared" si="6"/>
        <v>282145361.19178081</v>
      </c>
    </row>
    <row r="155" spans="1:17" ht="22.5" customHeight="1">
      <c r="B155" s="315"/>
      <c r="C155" s="295"/>
      <c r="D155" s="19"/>
      <c r="E155" s="315"/>
      <c r="F155" s="19" t="s">
        <v>179</v>
      </c>
      <c r="G155" s="286"/>
      <c r="H155" s="316"/>
      <c r="I155" s="19" t="s">
        <v>341</v>
      </c>
      <c r="J155" s="19" t="s">
        <v>6</v>
      </c>
      <c r="K155" s="21">
        <v>265.2</v>
      </c>
      <c r="L155" s="22">
        <v>26520000</v>
      </c>
      <c r="M155" s="22">
        <v>157929127.1257371</v>
      </c>
      <c r="N155" s="22">
        <v>141036945.0660437</v>
      </c>
      <c r="O155" s="50">
        <f t="shared" si="6"/>
        <v>325486072.19178081</v>
      </c>
    </row>
    <row r="156" spans="1:17" ht="22.5" customHeight="1">
      <c r="B156" s="315">
        <v>3</v>
      </c>
      <c r="C156" s="295" t="s">
        <v>630</v>
      </c>
      <c r="D156" s="19"/>
      <c r="E156" s="315" t="s">
        <v>343</v>
      </c>
      <c r="F156" s="19" t="s">
        <v>261</v>
      </c>
      <c r="G156" s="285"/>
      <c r="H156" s="316">
        <v>831.26</v>
      </c>
      <c r="I156" s="19" t="s">
        <v>217</v>
      </c>
      <c r="J156" s="19" t="s">
        <v>0</v>
      </c>
      <c r="K156" s="21">
        <v>415.63</v>
      </c>
      <c r="L156" s="22">
        <v>41563199.99999997</v>
      </c>
      <c r="M156" s="22">
        <v>72156772.615898848</v>
      </c>
      <c r="N156" s="22">
        <v>69235964.270676494</v>
      </c>
      <c r="O156" s="50">
        <f t="shared" si="6"/>
        <v>182955936.88657531</v>
      </c>
    </row>
    <row r="157" spans="1:17" ht="22.5" customHeight="1">
      <c r="B157" s="315"/>
      <c r="C157" s="295"/>
      <c r="D157" s="19"/>
      <c r="E157" s="315"/>
      <c r="F157" s="19" t="s">
        <v>262</v>
      </c>
      <c r="G157" s="286"/>
      <c r="H157" s="316"/>
      <c r="I157" s="19" t="s">
        <v>342</v>
      </c>
      <c r="J157" s="19" t="s">
        <v>6</v>
      </c>
      <c r="K157" s="21">
        <v>415.63</v>
      </c>
      <c r="L157" s="22">
        <v>41563200</v>
      </c>
      <c r="M157" s="22">
        <v>91085082.373368651</v>
      </c>
      <c r="N157" s="22">
        <v>84276435.10772723</v>
      </c>
      <c r="O157" s="50">
        <f t="shared" si="6"/>
        <v>216924717.48109588</v>
      </c>
    </row>
    <row r="158" spans="1:17" ht="22.5" customHeight="1">
      <c r="B158" s="315">
        <v>4</v>
      </c>
      <c r="C158" s="295" t="s">
        <v>631</v>
      </c>
      <c r="D158" s="19"/>
      <c r="E158" s="315" t="s">
        <v>343</v>
      </c>
      <c r="F158" s="19" t="s">
        <v>234</v>
      </c>
      <c r="G158" s="285"/>
      <c r="H158" s="316">
        <v>855.2</v>
      </c>
      <c r="I158" s="19" t="s">
        <v>319</v>
      </c>
      <c r="J158" s="19" t="s">
        <v>0</v>
      </c>
      <c r="K158" s="19">
        <v>398.87</v>
      </c>
      <c r="L158" s="22">
        <v>7977400</v>
      </c>
      <c r="M158" s="22">
        <v>3910881.9110136987</v>
      </c>
      <c r="N158" s="22">
        <v>1037270.0889863013</v>
      </c>
      <c r="O158" s="50">
        <f t="shared" si="6"/>
        <v>12925552</v>
      </c>
    </row>
    <row r="159" spans="1:17" ht="22.5" customHeight="1">
      <c r="B159" s="315"/>
      <c r="C159" s="295"/>
      <c r="D159" s="19"/>
      <c r="E159" s="315"/>
      <c r="F159" s="19" t="s">
        <v>235</v>
      </c>
      <c r="G159" s="286"/>
      <c r="H159" s="316"/>
      <c r="I159" s="23" t="s">
        <v>316</v>
      </c>
      <c r="J159" s="19" t="s">
        <v>6</v>
      </c>
      <c r="K159" s="21">
        <v>427.6</v>
      </c>
      <c r="L159" s="22">
        <v>17068230.054794505</v>
      </c>
      <c r="M159" s="22">
        <v>4802026.4444931503</v>
      </c>
      <c r="N159" s="22">
        <v>1721431.9664657535</v>
      </c>
      <c r="O159" s="50">
        <f t="shared" si="6"/>
        <v>23591688.46575341</v>
      </c>
    </row>
    <row r="160" spans="1:17" ht="12" thickBot="1">
      <c r="C160" s="8"/>
    </row>
    <row r="161" spans="1:17" s="2" customFormat="1" ht="22.5" customHeight="1" thickBot="1">
      <c r="A161" s="1"/>
      <c r="E161" s="391" t="s">
        <v>443</v>
      </c>
      <c r="F161" s="392"/>
      <c r="G161" s="65" t="s">
        <v>580</v>
      </c>
      <c r="H161" s="405" t="s">
        <v>3</v>
      </c>
      <c r="I161" s="406"/>
      <c r="J161" s="407"/>
      <c r="K161" s="65" t="s">
        <v>580</v>
      </c>
      <c r="L161" s="93">
        <f>SUM(L152:L160)</f>
        <v>313412030.05479449</v>
      </c>
      <c r="M161" s="93">
        <f>SUM(M152:M160)</f>
        <v>859797348.55829203</v>
      </c>
      <c r="N161" s="93">
        <f>SUM(N152:N160)</f>
        <v>718495310.80937898</v>
      </c>
      <c r="O161" s="93">
        <f>SUM(O152:O160)</f>
        <v>1891704689.4224653</v>
      </c>
      <c r="P161" s="251"/>
      <c r="Q161" s="241"/>
    </row>
    <row r="162" spans="1:17">
      <c r="C162" s="8"/>
      <c r="M162" s="84">
        <f>SUM(M161:N161)</f>
        <v>1578292659.367671</v>
      </c>
    </row>
    <row r="163" spans="1:17">
      <c r="C163" s="8"/>
      <c r="M163" s="229"/>
    </row>
    <row r="164" spans="1:17">
      <c r="C164" s="8"/>
    </row>
    <row r="165" spans="1:17" ht="12" thickBot="1">
      <c r="C165" s="8"/>
    </row>
    <row r="166" spans="1:17" s="2" customFormat="1" ht="28.5" customHeight="1" thickBot="1">
      <c r="A166" s="1"/>
      <c r="B166" s="168" t="s">
        <v>264</v>
      </c>
      <c r="C166" s="169" t="s">
        <v>265</v>
      </c>
      <c r="D166" s="168" t="s">
        <v>641</v>
      </c>
      <c r="E166" s="169" t="s">
        <v>266</v>
      </c>
      <c r="F166" s="168" t="s">
        <v>267</v>
      </c>
      <c r="G166" s="195" t="s">
        <v>650</v>
      </c>
      <c r="H166" s="170" t="s">
        <v>268</v>
      </c>
      <c r="I166" s="168" t="s">
        <v>269</v>
      </c>
      <c r="J166" s="168" t="s">
        <v>270</v>
      </c>
      <c r="K166" s="168" t="s">
        <v>271</v>
      </c>
      <c r="L166" s="171" t="s">
        <v>272</v>
      </c>
      <c r="M166" s="171" t="s">
        <v>2</v>
      </c>
      <c r="N166" s="171" t="s">
        <v>4</v>
      </c>
      <c r="O166" s="171" t="s">
        <v>273</v>
      </c>
      <c r="P166" s="249"/>
      <c r="Q166" s="226"/>
    </row>
    <row r="167" spans="1:17" s="2" customFormat="1" ht="15.75" customHeight="1">
      <c r="A167" s="1"/>
      <c r="B167" s="312" t="s">
        <v>482</v>
      </c>
      <c r="C167" s="313"/>
      <c r="D167" s="313"/>
      <c r="E167" s="313"/>
      <c r="F167" s="313"/>
      <c r="G167" s="314"/>
      <c r="H167" s="46" t="s">
        <v>274</v>
      </c>
      <c r="I167" s="293" t="s">
        <v>482</v>
      </c>
      <c r="J167" s="294"/>
      <c r="K167" s="49" t="s">
        <v>274</v>
      </c>
      <c r="L167" s="223"/>
      <c r="M167" s="224"/>
      <c r="N167" s="224"/>
      <c r="O167" s="225" t="s">
        <v>448</v>
      </c>
      <c r="P167" s="249"/>
      <c r="Q167" s="226"/>
    </row>
    <row r="168" spans="1:17" ht="22.5" customHeight="1">
      <c r="B168" s="315">
        <v>1</v>
      </c>
      <c r="C168" s="295" t="s">
        <v>632</v>
      </c>
      <c r="D168" s="19"/>
      <c r="E168" s="315" t="s">
        <v>560</v>
      </c>
      <c r="F168" s="19" t="s">
        <v>182</v>
      </c>
      <c r="G168" s="285"/>
      <c r="H168" s="307">
        <v>671.2</v>
      </c>
      <c r="I168" s="19" t="s">
        <v>344</v>
      </c>
      <c r="J168" s="19" t="s">
        <v>0</v>
      </c>
      <c r="K168" s="21">
        <v>335.6</v>
      </c>
      <c r="L168" s="26">
        <v>33559999.99999997</v>
      </c>
      <c r="M168" s="26">
        <v>20646851.958904117</v>
      </c>
      <c r="N168" s="26">
        <v>0</v>
      </c>
      <c r="O168" s="50">
        <f t="shared" ref="O168:O178" si="7">SUM(L168:N168)</f>
        <v>54206851.958904088</v>
      </c>
    </row>
    <row r="169" spans="1:17" ht="22.5" customHeight="1">
      <c r="B169" s="315"/>
      <c r="C169" s="295"/>
      <c r="D169" s="19"/>
      <c r="E169" s="315"/>
      <c r="F169" s="19" t="s">
        <v>183</v>
      </c>
      <c r="G169" s="286"/>
      <c r="H169" s="308"/>
      <c r="I169" s="19" t="s">
        <v>14</v>
      </c>
      <c r="J169" s="19" t="s">
        <v>6</v>
      </c>
      <c r="K169" s="21">
        <v>335.6</v>
      </c>
      <c r="L169" s="22">
        <v>33560000</v>
      </c>
      <c r="M169" s="22">
        <v>147638835.1336776</v>
      </c>
      <c r="N169" s="22">
        <v>0.23618538677692413</v>
      </c>
      <c r="O169" s="50">
        <f t="shared" si="7"/>
        <v>181198835.36986297</v>
      </c>
    </row>
    <row r="170" spans="1:17" ht="22.5" customHeight="1">
      <c r="B170" s="315">
        <v>2</v>
      </c>
      <c r="C170" s="295" t="s">
        <v>633</v>
      </c>
      <c r="D170" s="19"/>
      <c r="E170" s="315" t="s">
        <v>560</v>
      </c>
      <c r="F170" s="19" t="s">
        <v>367</v>
      </c>
      <c r="G170" s="285"/>
      <c r="H170" s="307">
        <v>502.4</v>
      </c>
      <c r="I170" s="19" t="s">
        <v>660</v>
      </c>
      <c r="J170" s="19" t="s">
        <v>0</v>
      </c>
      <c r="K170" s="21">
        <v>251.2</v>
      </c>
      <c r="L170" s="22">
        <v>4873054.0410958827</v>
      </c>
      <c r="M170" s="22">
        <v>991301</v>
      </c>
      <c r="N170" s="22">
        <v>0</v>
      </c>
      <c r="O170" s="50">
        <f t="shared" si="7"/>
        <v>5864355.0410958827</v>
      </c>
    </row>
    <row r="171" spans="1:17" ht="22.5" customHeight="1">
      <c r="B171" s="315"/>
      <c r="C171" s="295"/>
      <c r="D171" s="19"/>
      <c r="E171" s="315"/>
      <c r="F171" s="19" t="s">
        <v>368</v>
      </c>
      <c r="G171" s="286"/>
      <c r="H171" s="308"/>
      <c r="I171" s="19" t="s">
        <v>345</v>
      </c>
      <c r="J171" s="19" t="s">
        <v>6</v>
      </c>
      <c r="K171" s="21">
        <v>251.2</v>
      </c>
      <c r="L171" s="22">
        <v>25119999.999999985</v>
      </c>
      <c r="M171" s="22">
        <v>112514048.23326911</v>
      </c>
      <c r="N171" s="22">
        <v>0.28727884590625763</v>
      </c>
      <c r="O171" s="50">
        <f t="shared" si="7"/>
        <v>137634048.52054793</v>
      </c>
    </row>
    <row r="172" spans="1:17" ht="22.5" customHeight="1">
      <c r="B172" s="315">
        <v>3</v>
      </c>
      <c r="C172" s="295" t="s">
        <v>664</v>
      </c>
      <c r="D172" s="51"/>
      <c r="E172" s="285" t="s">
        <v>560</v>
      </c>
      <c r="F172" s="19" t="s">
        <v>188</v>
      </c>
      <c r="G172" s="285"/>
      <c r="H172" s="307">
        <v>811.22</v>
      </c>
      <c r="I172" s="19" t="s">
        <v>346</v>
      </c>
      <c r="J172" s="19" t="s">
        <v>0</v>
      </c>
      <c r="K172" s="21">
        <v>405.61</v>
      </c>
      <c r="L172" s="22">
        <v>253984.96164387465</v>
      </c>
      <c r="M172" s="22">
        <v>51665</v>
      </c>
      <c r="N172" s="22">
        <v>0</v>
      </c>
      <c r="O172" s="50">
        <f t="shared" si="7"/>
        <v>305649.96164387465</v>
      </c>
    </row>
    <row r="173" spans="1:17" ht="22.5" customHeight="1">
      <c r="B173" s="315"/>
      <c r="C173" s="295"/>
      <c r="D173" s="25"/>
      <c r="E173" s="286"/>
      <c r="F173" s="19" t="s">
        <v>189</v>
      </c>
      <c r="G173" s="286"/>
      <c r="H173" s="308"/>
      <c r="I173" s="19" t="s">
        <v>347</v>
      </c>
      <c r="J173" s="19" t="s">
        <v>6</v>
      </c>
      <c r="K173" s="21">
        <v>405.61</v>
      </c>
      <c r="L173" s="22">
        <v>40561000</v>
      </c>
      <c r="M173" s="22">
        <v>159169511.07397258</v>
      </c>
      <c r="N173" s="22">
        <v>0</v>
      </c>
      <c r="O173" s="50">
        <f t="shared" si="7"/>
        <v>199730511.07397258</v>
      </c>
    </row>
    <row r="174" spans="1:17" ht="22.5" customHeight="1">
      <c r="B174" s="315">
        <v>4</v>
      </c>
      <c r="C174" s="295" t="s">
        <v>646</v>
      </c>
      <c r="D174" s="19"/>
      <c r="E174" s="315" t="s">
        <v>560</v>
      </c>
      <c r="F174" s="19" t="s">
        <v>236</v>
      </c>
      <c r="G174" s="285"/>
      <c r="H174" s="307">
        <v>2786</v>
      </c>
      <c r="I174" s="19" t="s">
        <v>348</v>
      </c>
      <c r="J174" s="19" t="s">
        <v>0</v>
      </c>
      <c r="K174" s="21">
        <v>1177.5999999999999</v>
      </c>
      <c r="L174" s="22">
        <v>117760000.00000001</v>
      </c>
      <c r="M174" s="22">
        <v>92294146.370385692</v>
      </c>
      <c r="N174" s="22">
        <v>17119796.847970471</v>
      </c>
      <c r="O174" s="50">
        <f t="shared" si="7"/>
        <v>227173943.21835619</v>
      </c>
    </row>
    <row r="175" spans="1:17" ht="22.5" customHeight="1">
      <c r="B175" s="315"/>
      <c r="C175" s="295"/>
      <c r="D175" s="19"/>
      <c r="E175" s="315"/>
      <c r="F175" s="19" t="s">
        <v>237</v>
      </c>
      <c r="G175" s="286"/>
      <c r="H175" s="308"/>
      <c r="I175" s="19" t="s">
        <v>349</v>
      </c>
      <c r="J175" s="19" t="s">
        <v>0</v>
      </c>
      <c r="K175" s="21">
        <v>1342.52</v>
      </c>
      <c r="L175" s="22">
        <v>134252659.59999996</v>
      </c>
      <c r="M175" s="22">
        <v>104725420.41160737</v>
      </c>
      <c r="N175" s="22">
        <v>89997309.42368032</v>
      </c>
      <c r="O175" s="50">
        <f t="shared" si="7"/>
        <v>328975389.43528765</v>
      </c>
    </row>
    <row r="176" spans="1:17" ht="22.5" customHeight="1">
      <c r="B176" s="315">
        <v>5</v>
      </c>
      <c r="C176" s="295" t="s">
        <v>647</v>
      </c>
      <c r="D176" s="19"/>
      <c r="E176" s="315" t="s">
        <v>560</v>
      </c>
      <c r="F176" s="19" t="s">
        <v>238</v>
      </c>
      <c r="G176" s="285"/>
      <c r="H176" s="307">
        <v>1024</v>
      </c>
      <c r="I176" s="19" t="s">
        <v>348</v>
      </c>
      <c r="J176" s="19" t="s">
        <v>0</v>
      </c>
      <c r="K176" s="21">
        <v>420.83</v>
      </c>
      <c r="L176" s="22">
        <v>42082699.999999985</v>
      </c>
      <c r="M176" s="22">
        <v>34045045.381542981</v>
      </c>
      <c r="N176" s="22">
        <v>28669333.357635099</v>
      </c>
      <c r="O176" s="50">
        <f t="shared" si="7"/>
        <v>104797078.73917806</v>
      </c>
    </row>
    <row r="177" spans="1:17" ht="22.5" customHeight="1">
      <c r="B177" s="315"/>
      <c r="C177" s="295"/>
      <c r="D177" s="19"/>
      <c r="E177" s="315"/>
      <c r="F177" s="19" t="s">
        <v>239</v>
      </c>
      <c r="G177" s="286"/>
      <c r="H177" s="308"/>
      <c r="I177" s="19" t="s">
        <v>349</v>
      </c>
      <c r="J177" s="19" t="s">
        <v>0</v>
      </c>
      <c r="K177" s="21">
        <v>512</v>
      </c>
      <c r="L177" s="22">
        <v>51200000.000000045</v>
      </c>
      <c r="M177" s="22">
        <v>39939182.038781747</v>
      </c>
      <c r="N177" s="22">
        <v>34322316.029711396</v>
      </c>
      <c r="O177" s="50">
        <f t="shared" si="7"/>
        <v>125461498.06849319</v>
      </c>
    </row>
    <row r="178" spans="1:17" ht="39" customHeight="1">
      <c r="B178" s="19">
        <v>6</v>
      </c>
      <c r="C178" s="219" t="s">
        <v>692</v>
      </c>
      <c r="D178" s="181"/>
      <c r="E178" s="19" t="s">
        <v>560</v>
      </c>
      <c r="F178" s="19" t="s">
        <v>158</v>
      </c>
      <c r="G178" s="19"/>
      <c r="H178" s="20">
        <v>1139.6199999999999</v>
      </c>
      <c r="I178" s="23" t="s">
        <v>476</v>
      </c>
      <c r="J178" s="19" t="s">
        <v>0</v>
      </c>
      <c r="K178" s="21">
        <v>1139.6199999999999</v>
      </c>
      <c r="L178" s="22">
        <v>0</v>
      </c>
      <c r="M178" s="22">
        <v>0</v>
      </c>
      <c r="N178" s="22">
        <v>0</v>
      </c>
      <c r="O178" s="50">
        <f t="shared" si="7"/>
        <v>0</v>
      </c>
    </row>
    <row r="179" spans="1:17" ht="12" thickBot="1">
      <c r="C179" s="8"/>
      <c r="K179" s="7"/>
    </row>
    <row r="180" spans="1:17" s="2" customFormat="1" ht="22.5" customHeight="1" thickBot="1">
      <c r="A180" s="1"/>
      <c r="E180" s="391" t="s">
        <v>360</v>
      </c>
      <c r="F180" s="392"/>
      <c r="G180" s="65" t="s">
        <v>580</v>
      </c>
      <c r="H180" s="405" t="s">
        <v>3</v>
      </c>
      <c r="I180" s="406"/>
      <c r="J180" s="407"/>
      <c r="K180" s="65" t="s">
        <v>580</v>
      </c>
      <c r="L180" s="93">
        <f>SUM(L168:L179)</f>
        <v>483223398.60273975</v>
      </c>
      <c r="M180" s="93">
        <f>SUM(M168:M179)</f>
        <v>712016006.60214126</v>
      </c>
      <c r="N180" s="93">
        <f>SUM(N168:N179)</f>
        <v>170108756.18246153</v>
      </c>
      <c r="O180" s="93">
        <f>SUM(O168:O179)</f>
        <v>1365348161.3873422</v>
      </c>
      <c r="P180" s="251"/>
      <c r="Q180" s="241"/>
    </row>
    <row r="181" spans="1:17">
      <c r="C181" s="8"/>
      <c r="K181" s="7"/>
      <c r="M181" s="84">
        <f>SUM(M180:N180)</f>
        <v>882124762.78460276</v>
      </c>
    </row>
    <row r="182" spans="1:17">
      <c r="C182" s="8"/>
      <c r="K182" s="7"/>
      <c r="M182" s="229"/>
    </row>
    <row r="183" spans="1:17">
      <c r="C183" s="8"/>
      <c r="K183" s="7"/>
    </row>
    <row r="184" spans="1:17" ht="12" thickBot="1">
      <c r="C184" s="8"/>
      <c r="K184" s="7"/>
    </row>
    <row r="185" spans="1:17" s="2" customFormat="1" ht="28.5" customHeight="1" thickBot="1">
      <c r="A185" s="1"/>
      <c r="B185" s="168" t="s">
        <v>264</v>
      </c>
      <c r="C185" s="169" t="s">
        <v>265</v>
      </c>
      <c r="D185" s="168" t="s">
        <v>641</v>
      </c>
      <c r="E185" s="169" t="s">
        <v>266</v>
      </c>
      <c r="F185" s="168" t="s">
        <v>267</v>
      </c>
      <c r="G185" s="195" t="s">
        <v>650</v>
      </c>
      <c r="H185" s="170" t="s">
        <v>268</v>
      </c>
      <c r="I185" s="168" t="s">
        <v>269</v>
      </c>
      <c r="J185" s="168" t="s">
        <v>270</v>
      </c>
      <c r="K185" s="168" t="s">
        <v>271</v>
      </c>
      <c r="L185" s="171" t="s">
        <v>272</v>
      </c>
      <c r="M185" s="171" t="s">
        <v>2</v>
      </c>
      <c r="N185" s="171" t="s">
        <v>4</v>
      </c>
      <c r="O185" s="171" t="s">
        <v>273</v>
      </c>
      <c r="P185" s="249"/>
      <c r="Q185" s="226"/>
    </row>
    <row r="186" spans="1:17" s="2" customFormat="1" ht="15.75" customHeight="1">
      <c r="A186" s="1"/>
      <c r="B186" s="312" t="s">
        <v>482</v>
      </c>
      <c r="C186" s="313"/>
      <c r="D186" s="313"/>
      <c r="E186" s="313"/>
      <c r="F186" s="313"/>
      <c r="G186" s="314"/>
      <c r="H186" s="46" t="s">
        <v>274</v>
      </c>
      <c r="I186" s="293" t="s">
        <v>482</v>
      </c>
      <c r="J186" s="294"/>
      <c r="K186" s="49" t="s">
        <v>274</v>
      </c>
      <c r="L186" s="223"/>
      <c r="M186" s="224"/>
      <c r="N186" s="224"/>
      <c r="O186" s="225" t="s">
        <v>448</v>
      </c>
      <c r="P186" s="249"/>
      <c r="Q186" s="226"/>
    </row>
    <row r="187" spans="1:17" ht="25.5" customHeight="1">
      <c r="B187" s="25">
        <v>1</v>
      </c>
      <c r="C187" s="83" t="s">
        <v>634</v>
      </c>
      <c r="D187" s="25"/>
      <c r="E187" s="25" t="s">
        <v>352</v>
      </c>
      <c r="F187" s="25" t="s">
        <v>257</v>
      </c>
      <c r="G187" s="25"/>
      <c r="H187" s="20">
        <v>1605</v>
      </c>
      <c r="I187" s="19" t="s">
        <v>350</v>
      </c>
      <c r="J187" s="19" t="s">
        <v>6</v>
      </c>
      <c r="K187" s="21">
        <v>802.5</v>
      </c>
      <c r="L187" s="26">
        <v>80249999.999999985</v>
      </c>
      <c r="M187" s="26">
        <v>130140290.00031979</v>
      </c>
      <c r="N187" s="26">
        <v>100324135.712009</v>
      </c>
      <c r="O187" s="50">
        <f t="shared" ref="O187:O190" si="8">SUM(L187:N187)</f>
        <v>310714425.71232879</v>
      </c>
    </row>
    <row r="188" spans="1:17" ht="27" customHeight="1">
      <c r="B188" s="19">
        <v>2</v>
      </c>
      <c r="C188" s="34" t="s">
        <v>635</v>
      </c>
      <c r="D188" s="19"/>
      <c r="E188" s="19" t="s">
        <v>352</v>
      </c>
      <c r="F188" s="19" t="s">
        <v>361</v>
      </c>
      <c r="G188" s="19"/>
      <c r="H188" s="20">
        <v>55.02</v>
      </c>
      <c r="I188" s="19" t="s">
        <v>311</v>
      </c>
      <c r="J188" s="19" t="s">
        <v>0</v>
      </c>
      <c r="K188" s="21">
        <v>55.02</v>
      </c>
      <c r="L188" s="22">
        <v>5502000.0000000149</v>
      </c>
      <c r="M188" s="22">
        <v>44075440.098812751</v>
      </c>
      <c r="N188" s="22">
        <v>41147881.440913267</v>
      </c>
      <c r="O188" s="50">
        <f t="shared" si="8"/>
        <v>90725321.539726034</v>
      </c>
    </row>
    <row r="189" spans="1:17" ht="22.5" customHeight="1">
      <c r="B189" s="285">
        <v>3</v>
      </c>
      <c r="C189" s="283" t="s">
        <v>636</v>
      </c>
      <c r="D189" s="51"/>
      <c r="E189" s="285" t="s">
        <v>352</v>
      </c>
      <c r="F189" s="19" t="s">
        <v>254</v>
      </c>
      <c r="G189" s="285"/>
      <c r="H189" s="307">
        <v>1337</v>
      </c>
      <c r="I189" s="19" t="s">
        <v>216</v>
      </c>
      <c r="J189" s="19" t="s">
        <v>0</v>
      </c>
      <c r="K189" s="21">
        <v>668.5</v>
      </c>
      <c r="L189" s="22">
        <v>66850000</v>
      </c>
      <c r="M189" s="22">
        <v>168393798.5386596</v>
      </c>
      <c r="N189" s="22">
        <v>154478573.68051848</v>
      </c>
      <c r="O189" s="50">
        <f t="shared" si="8"/>
        <v>389722372.21917808</v>
      </c>
    </row>
    <row r="190" spans="1:17" ht="22.5" customHeight="1">
      <c r="B190" s="286"/>
      <c r="C190" s="284"/>
      <c r="D190" s="25"/>
      <c r="E190" s="286"/>
      <c r="F190" s="19" t="s">
        <v>253</v>
      </c>
      <c r="G190" s="286"/>
      <c r="H190" s="308"/>
      <c r="I190" s="19" t="s">
        <v>351</v>
      </c>
      <c r="J190" s="19" t="s">
        <v>6</v>
      </c>
      <c r="K190" s="21">
        <v>668.5</v>
      </c>
      <c r="L190" s="22">
        <v>66850000</v>
      </c>
      <c r="M190" s="22">
        <v>164567281.42369843</v>
      </c>
      <c r="N190" s="22">
        <v>153257552.68589061</v>
      </c>
      <c r="O190" s="50">
        <f t="shared" si="8"/>
        <v>384674834.10958904</v>
      </c>
    </row>
    <row r="191" spans="1:17" ht="12" thickBot="1">
      <c r="C191" s="8"/>
      <c r="K191" s="7"/>
    </row>
    <row r="192" spans="1:17" s="2" customFormat="1" ht="22.5" customHeight="1" thickBot="1">
      <c r="A192" s="1"/>
      <c r="E192" s="391" t="s">
        <v>352</v>
      </c>
      <c r="F192" s="392"/>
      <c r="G192" s="65" t="s">
        <v>580</v>
      </c>
      <c r="H192" s="405" t="s">
        <v>3</v>
      </c>
      <c r="I192" s="406"/>
      <c r="J192" s="407"/>
      <c r="K192" s="65" t="s">
        <v>580</v>
      </c>
      <c r="L192" s="93">
        <f>SUM(L187:L191)</f>
        <v>219452000</v>
      </c>
      <c r="M192" s="93">
        <f>SUM(M187:M191)</f>
        <v>507176810.06149054</v>
      </c>
      <c r="N192" s="93">
        <f>SUM(N187:N191)</f>
        <v>449208143.5193314</v>
      </c>
      <c r="O192" s="93">
        <f>SUM(O187:O191)</f>
        <v>1175836953.580822</v>
      </c>
      <c r="P192" s="251"/>
      <c r="Q192" s="241"/>
    </row>
    <row r="193" spans="1:17">
      <c r="C193" s="8"/>
      <c r="K193" s="7"/>
      <c r="M193" s="84">
        <f>SUM(M192:N192)</f>
        <v>956384953.58082199</v>
      </c>
    </row>
    <row r="194" spans="1:17">
      <c r="C194" s="8"/>
      <c r="K194" s="7"/>
      <c r="M194" s="229"/>
    </row>
    <row r="195" spans="1:17">
      <c r="C195" s="8"/>
      <c r="K195" s="7"/>
    </row>
    <row r="196" spans="1:17" ht="12" thickBot="1">
      <c r="C196" s="8"/>
      <c r="K196" s="7"/>
    </row>
    <row r="197" spans="1:17" s="2" customFormat="1" ht="28.5" customHeight="1" thickBot="1">
      <c r="A197" s="1"/>
      <c r="B197" s="168" t="s">
        <v>264</v>
      </c>
      <c r="C197" s="169" t="s">
        <v>265</v>
      </c>
      <c r="D197" s="168" t="s">
        <v>641</v>
      </c>
      <c r="E197" s="169" t="s">
        <v>266</v>
      </c>
      <c r="F197" s="168" t="s">
        <v>267</v>
      </c>
      <c r="G197" s="195" t="s">
        <v>650</v>
      </c>
      <c r="H197" s="170" t="s">
        <v>268</v>
      </c>
      <c r="I197" s="168" t="s">
        <v>269</v>
      </c>
      <c r="J197" s="168" t="s">
        <v>270</v>
      </c>
      <c r="K197" s="168" t="s">
        <v>271</v>
      </c>
      <c r="L197" s="171" t="s">
        <v>272</v>
      </c>
      <c r="M197" s="171" t="s">
        <v>2</v>
      </c>
      <c r="N197" s="171" t="s">
        <v>4</v>
      </c>
      <c r="O197" s="171" t="s">
        <v>273</v>
      </c>
      <c r="P197" s="249"/>
      <c r="Q197" s="226"/>
    </row>
    <row r="198" spans="1:17" s="2" customFormat="1" ht="15.75" customHeight="1">
      <c r="A198" s="1"/>
      <c r="B198" s="312" t="s">
        <v>482</v>
      </c>
      <c r="C198" s="313"/>
      <c r="D198" s="313"/>
      <c r="E198" s="313"/>
      <c r="F198" s="313"/>
      <c r="G198" s="314"/>
      <c r="H198" s="46" t="s">
        <v>274</v>
      </c>
      <c r="I198" s="293" t="s">
        <v>482</v>
      </c>
      <c r="J198" s="294"/>
      <c r="K198" s="47" t="s">
        <v>274</v>
      </c>
      <c r="L198" s="223"/>
      <c r="M198" s="224"/>
      <c r="N198" s="224"/>
      <c r="O198" s="225" t="s">
        <v>448</v>
      </c>
      <c r="P198" s="249"/>
      <c r="Q198" s="226"/>
    </row>
    <row r="199" spans="1:17" ht="22.5" customHeight="1">
      <c r="B199" s="285">
        <v>1</v>
      </c>
      <c r="C199" s="283" t="s">
        <v>637</v>
      </c>
      <c r="D199" s="51"/>
      <c r="E199" s="315" t="s">
        <v>357</v>
      </c>
      <c r="F199" s="25" t="s">
        <v>205</v>
      </c>
      <c r="G199" s="285"/>
      <c r="H199" s="307">
        <v>1143.75</v>
      </c>
      <c r="I199" s="19" t="s">
        <v>206</v>
      </c>
      <c r="J199" s="19" t="s">
        <v>0</v>
      </c>
      <c r="K199" s="21">
        <v>571.875</v>
      </c>
      <c r="L199" s="26">
        <v>57024623.520547971</v>
      </c>
      <c r="M199" s="26">
        <v>122441287.84521712</v>
      </c>
      <c r="N199" s="26">
        <v>118182288.78491984</v>
      </c>
      <c r="O199" s="50">
        <f t="shared" ref="O199:O214" si="9">SUM(L199:N199)</f>
        <v>297648200.15068495</v>
      </c>
    </row>
    <row r="200" spans="1:17" ht="22.5" customHeight="1">
      <c r="B200" s="286"/>
      <c r="C200" s="284"/>
      <c r="D200" s="25"/>
      <c r="E200" s="315"/>
      <c r="F200" s="19" t="s">
        <v>207</v>
      </c>
      <c r="G200" s="286"/>
      <c r="H200" s="308"/>
      <c r="I200" s="19" t="s">
        <v>353</v>
      </c>
      <c r="J200" s="19" t="s">
        <v>6</v>
      </c>
      <c r="K200" s="21">
        <v>571.875</v>
      </c>
      <c r="L200" s="22">
        <v>57187500</v>
      </c>
      <c r="M200" s="22">
        <v>186278452.06842539</v>
      </c>
      <c r="N200" s="22">
        <v>167102159.3425335</v>
      </c>
      <c r="O200" s="50">
        <f t="shared" si="9"/>
        <v>410568111.41095889</v>
      </c>
    </row>
    <row r="201" spans="1:17" ht="38.25" customHeight="1">
      <c r="B201" s="19">
        <v>2</v>
      </c>
      <c r="C201" s="34" t="s">
        <v>638</v>
      </c>
      <c r="D201" s="19"/>
      <c r="E201" s="19" t="s">
        <v>357</v>
      </c>
      <c r="F201" s="19" t="s">
        <v>123</v>
      </c>
      <c r="G201" s="19"/>
      <c r="H201" s="20">
        <v>1348.8</v>
      </c>
      <c r="I201" s="19" t="s">
        <v>356</v>
      </c>
      <c r="J201" s="19" t="s">
        <v>0</v>
      </c>
      <c r="K201" s="21">
        <v>1348.8</v>
      </c>
      <c r="L201" s="278">
        <v>19859721</v>
      </c>
      <c r="M201" s="278">
        <v>7890996</v>
      </c>
      <c r="N201" s="278">
        <v>542036</v>
      </c>
      <c r="O201" s="50">
        <f t="shared" si="9"/>
        <v>28292753</v>
      </c>
      <c r="P201" s="14"/>
    </row>
    <row r="202" spans="1:17" ht="22.5" customHeight="1">
      <c r="B202" s="285">
        <v>3</v>
      </c>
      <c r="C202" s="283" t="s">
        <v>665</v>
      </c>
      <c r="D202" s="285"/>
      <c r="E202" s="285" t="s">
        <v>357</v>
      </c>
      <c r="F202" s="19" t="s">
        <v>132</v>
      </c>
      <c r="G202" s="285"/>
      <c r="H202" s="307">
        <v>2118.88</v>
      </c>
      <c r="I202" s="23">
        <v>42391</v>
      </c>
      <c r="J202" s="19" t="s">
        <v>0</v>
      </c>
      <c r="K202" s="21">
        <v>1059.0899999999999</v>
      </c>
      <c r="L202" s="22">
        <v>0</v>
      </c>
      <c r="M202" s="22">
        <v>0</v>
      </c>
      <c r="N202" s="22">
        <v>0</v>
      </c>
      <c r="O202" s="50">
        <f t="shared" si="9"/>
        <v>0</v>
      </c>
    </row>
    <row r="203" spans="1:17" ht="22.5" customHeight="1">
      <c r="B203" s="287"/>
      <c r="C203" s="379"/>
      <c r="D203" s="286"/>
      <c r="E203" s="287"/>
      <c r="F203" s="19" t="s">
        <v>133</v>
      </c>
      <c r="G203" s="286"/>
      <c r="H203" s="308"/>
      <c r="I203" s="23">
        <v>42523</v>
      </c>
      <c r="J203" s="19" t="s">
        <v>6</v>
      </c>
      <c r="K203" s="21">
        <v>1059.79</v>
      </c>
      <c r="L203" s="22">
        <v>0</v>
      </c>
      <c r="M203" s="22">
        <v>-8.5712141125169521E-4</v>
      </c>
      <c r="N203" s="22">
        <v>8.5712141125169521E-4</v>
      </c>
      <c r="O203" s="50">
        <f t="shared" si="9"/>
        <v>0</v>
      </c>
    </row>
    <row r="204" spans="1:17" ht="22.5" customHeight="1">
      <c r="B204" s="315">
        <v>4</v>
      </c>
      <c r="C204" s="381" t="s">
        <v>639</v>
      </c>
      <c r="D204" s="410" t="s">
        <v>661</v>
      </c>
      <c r="E204" s="315" t="s">
        <v>357</v>
      </c>
      <c r="F204" s="19" t="s">
        <v>148</v>
      </c>
      <c r="G204" s="285" t="s">
        <v>569</v>
      </c>
      <c r="H204" s="20">
        <v>3040.24</v>
      </c>
      <c r="I204" s="23">
        <v>42825</v>
      </c>
      <c r="J204" s="19" t="s">
        <v>0</v>
      </c>
      <c r="K204" s="21">
        <v>480.06</v>
      </c>
      <c r="L204" s="22">
        <v>0</v>
      </c>
      <c r="M204" s="22">
        <v>0</v>
      </c>
      <c r="N204" s="22">
        <v>0</v>
      </c>
      <c r="O204" s="50">
        <f t="shared" si="9"/>
        <v>0</v>
      </c>
    </row>
    <row r="205" spans="1:17" ht="22.5" customHeight="1">
      <c r="B205" s="315"/>
      <c r="C205" s="382"/>
      <c r="D205" s="411"/>
      <c r="E205" s="315"/>
      <c r="F205" s="19" t="s">
        <v>149</v>
      </c>
      <c r="G205" s="286"/>
      <c r="H205" s="20">
        <v>3040.24</v>
      </c>
      <c r="I205" s="23">
        <v>42951</v>
      </c>
      <c r="J205" s="19" t="s">
        <v>6</v>
      </c>
      <c r="K205" s="21">
        <v>2560.1799999999998</v>
      </c>
      <c r="L205" s="22">
        <v>0</v>
      </c>
      <c r="M205" s="22">
        <v>-7.1624339740570281E-2</v>
      </c>
      <c r="N205" s="22">
        <v>7.1624339740570281E-2</v>
      </c>
      <c r="O205" s="50">
        <f t="shared" si="9"/>
        <v>0</v>
      </c>
    </row>
    <row r="206" spans="1:17" ht="39" customHeight="1">
      <c r="B206" s="51">
        <v>5</v>
      </c>
      <c r="C206" s="34" t="s">
        <v>648</v>
      </c>
      <c r="D206" s="19">
        <v>59901</v>
      </c>
      <c r="E206" s="19" t="s">
        <v>357</v>
      </c>
      <c r="F206" s="19" t="s">
        <v>150</v>
      </c>
      <c r="G206" s="178"/>
      <c r="H206" s="21">
        <v>3203.64</v>
      </c>
      <c r="I206" s="23">
        <v>42985</v>
      </c>
      <c r="J206" s="19" t="s">
        <v>0</v>
      </c>
      <c r="K206" s="21">
        <v>3203.64</v>
      </c>
      <c r="L206" s="22">
        <v>0</v>
      </c>
      <c r="M206" s="22">
        <v>0</v>
      </c>
      <c r="N206" s="22">
        <v>0</v>
      </c>
      <c r="O206" s="50">
        <f t="shared" si="9"/>
        <v>0</v>
      </c>
    </row>
    <row r="207" spans="1:17" ht="28.5" customHeight="1">
      <c r="B207" s="285">
        <v>6</v>
      </c>
      <c r="C207" s="323" t="s">
        <v>659</v>
      </c>
      <c r="D207" s="22"/>
      <c r="E207" s="19" t="s">
        <v>357</v>
      </c>
      <c r="F207" s="19" t="s">
        <v>151</v>
      </c>
      <c r="G207" s="19"/>
      <c r="H207" s="383">
        <v>1830</v>
      </c>
      <c r="I207" s="23">
        <v>42990</v>
      </c>
      <c r="J207" s="19" t="s">
        <v>0</v>
      </c>
      <c r="K207" s="21">
        <v>565.07000000000005</v>
      </c>
      <c r="L207" s="22">
        <v>33904323.786179438</v>
      </c>
      <c r="M207" s="22">
        <v>14136517.945153903</v>
      </c>
      <c r="N207" s="22">
        <v>2767836.9738063696</v>
      </c>
      <c r="O207" s="50">
        <f t="shared" si="9"/>
        <v>50808678.705139711</v>
      </c>
    </row>
    <row r="208" spans="1:17" ht="28.5" customHeight="1">
      <c r="B208" s="286"/>
      <c r="C208" s="324"/>
      <c r="D208" s="25"/>
      <c r="E208" s="51" t="s">
        <v>357</v>
      </c>
      <c r="F208" s="19" t="s">
        <v>668</v>
      </c>
      <c r="G208" s="25"/>
      <c r="H208" s="384"/>
      <c r="I208" s="23">
        <v>43060</v>
      </c>
      <c r="J208" s="19" t="s">
        <v>6</v>
      </c>
      <c r="K208" s="21">
        <v>1264.93</v>
      </c>
      <c r="L208" s="22">
        <v>76603522.728300005</v>
      </c>
      <c r="M208" s="22">
        <v>31204250.519922864</v>
      </c>
      <c r="N208" s="22">
        <v>6258993.3399469899</v>
      </c>
      <c r="O208" s="50">
        <f t="shared" si="9"/>
        <v>114066766.58816986</v>
      </c>
    </row>
    <row r="209" spans="1:17" ht="25.5" customHeight="1">
      <c r="B209" s="285">
        <v>7</v>
      </c>
      <c r="C209" s="381" t="s">
        <v>640</v>
      </c>
      <c r="D209" s="333">
        <v>46301</v>
      </c>
      <c r="E209" s="285" t="s">
        <v>357</v>
      </c>
      <c r="F209" s="19" t="s">
        <v>154</v>
      </c>
      <c r="G209" s="285" t="s">
        <v>569</v>
      </c>
      <c r="H209" s="307">
        <v>2216.7199999999998</v>
      </c>
      <c r="I209" s="23" t="s">
        <v>475</v>
      </c>
      <c r="J209" s="19" t="s">
        <v>0</v>
      </c>
      <c r="K209" s="21">
        <v>1856.18</v>
      </c>
      <c r="L209" s="22">
        <v>0</v>
      </c>
      <c r="M209" s="22">
        <v>0</v>
      </c>
      <c r="N209" s="22">
        <v>0</v>
      </c>
      <c r="O209" s="50">
        <f t="shared" si="9"/>
        <v>0</v>
      </c>
    </row>
    <row r="210" spans="1:17" ht="25.5" customHeight="1">
      <c r="B210" s="286"/>
      <c r="C210" s="382"/>
      <c r="D210" s="335"/>
      <c r="E210" s="286"/>
      <c r="F210" s="19" t="s">
        <v>155</v>
      </c>
      <c r="G210" s="286"/>
      <c r="H210" s="308"/>
      <c r="I210" s="23" t="s">
        <v>474</v>
      </c>
      <c r="J210" s="19" t="s">
        <v>6</v>
      </c>
      <c r="K210" s="21">
        <v>360.54</v>
      </c>
      <c r="L210" s="22">
        <v>0</v>
      </c>
      <c r="M210" s="22">
        <v>0</v>
      </c>
      <c r="N210" s="22">
        <v>0</v>
      </c>
      <c r="O210" s="50">
        <f t="shared" si="9"/>
        <v>0</v>
      </c>
    </row>
    <row r="211" spans="1:17" ht="22.5" customHeight="1">
      <c r="B211" s="285">
        <v>8</v>
      </c>
      <c r="C211" s="381" t="s">
        <v>693</v>
      </c>
      <c r="D211" s="182"/>
      <c r="E211" s="285" t="s">
        <v>357</v>
      </c>
      <c r="F211" s="19" t="s">
        <v>156</v>
      </c>
      <c r="G211" s="51"/>
      <c r="H211" s="307">
        <v>2268.85</v>
      </c>
      <c r="I211" s="23" t="s">
        <v>694</v>
      </c>
      <c r="J211" s="19" t="s">
        <v>0</v>
      </c>
      <c r="K211" s="21">
        <v>1426.46</v>
      </c>
      <c r="L211" s="22">
        <v>0</v>
      </c>
      <c r="M211" s="22">
        <v>0</v>
      </c>
      <c r="N211" s="22">
        <v>0</v>
      </c>
      <c r="O211" s="50">
        <f t="shared" si="9"/>
        <v>0</v>
      </c>
    </row>
    <row r="212" spans="1:17" ht="22.5" customHeight="1">
      <c r="B212" s="286"/>
      <c r="C212" s="382"/>
      <c r="D212" s="184"/>
      <c r="E212" s="286"/>
      <c r="F212" s="19" t="s">
        <v>157</v>
      </c>
      <c r="G212" s="25"/>
      <c r="H212" s="308"/>
      <c r="I212" s="23" t="s">
        <v>452</v>
      </c>
      <c r="J212" s="19" t="s">
        <v>6</v>
      </c>
      <c r="K212" s="21">
        <v>842.39</v>
      </c>
      <c r="L212" s="22">
        <v>0</v>
      </c>
      <c r="M212" s="22">
        <v>0</v>
      </c>
      <c r="N212" s="22">
        <v>0</v>
      </c>
      <c r="O212" s="50">
        <f t="shared" si="9"/>
        <v>0</v>
      </c>
    </row>
    <row r="213" spans="1:17" ht="22.5" customHeight="1">
      <c r="B213" s="285">
        <v>9</v>
      </c>
      <c r="C213" s="408" t="s">
        <v>695</v>
      </c>
      <c r="D213" s="182"/>
      <c r="E213" s="285" t="s">
        <v>357</v>
      </c>
      <c r="F213" s="19" t="s">
        <v>160</v>
      </c>
      <c r="G213" s="19"/>
      <c r="H213" s="20" t="s">
        <v>482</v>
      </c>
      <c r="I213" s="23" t="s">
        <v>469</v>
      </c>
      <c r="J213" s="19" t="s">
        <v>0</v>
      </c>
      <c r="K213" s="21">
        <v>624.28</v>
      </c>
      <c r="L213" s="22">
        <v>0</v>
      </c>
      <c r="M213" s="22">
        <v>0</v>
      </c>
      <c r="N213" s="22">
        <v>0</v>
      </c>
      <c r="O213" s="50">
        <f t="shared" si="9"/>
        <v>0</v>
      </c>
    </row>
    <row r="214" spans="1:17" ht="22.5" customHeight="1">
      <c r="B214" s="286"/>
      <c r="C214" s="409"/>
      <c r="D214" s="184"/>
      <c r="E214" s="286"/>
      <c r="F214" s="19" t="s">
        <v>161</v>
      </c>
      <c r="G214" s="19"/>
      <c r="H214" s="20" t="s">
        <v>482</v>
      </c>
      <c r="I214" s="23" t="s">
        <v>696</v>
      </c>
      <c r="J214" s="19" t="s">
        <v>6</v>
      </c>
      <c r="K214" s="21">
        <v>118.79</v>
      </c>
      <c r="L214" s="22">
        <v>0</v>
      </c>
      <c r="M214" s="22">
        <v>0</v>
      </c>
      <c r="N214" s="22">
        <v>0</v>
      </c>
      <c r="O214" s="50">
        <f t="shared" si="9"/>
        <v>0</v>
      </c>
    </row>
    <row r="215" spans="1:17" ht="12" thickBot="1"/>
    <row r="216" spans="1:17" s="2" customFormat="1" ht="22.5" customHeight="1" thickBot="1">
      <c r="A216" s="1"/>
      <c r="E216" s="391" t="s">
        <v>357</v>
      </c>
      <c r="F216" s="392"/>
      <c r="G216" s="65" t="s">
        <v>580</v>
      </c>
      <c r="H216" s="405" t="s">
        <v>3</v>
      </c>
      <c r="I216" s="406"/>
      <c r="J216" s="407"/>
      <c r="K216" s="65" t="s">
        <v>580</v>
      </c>
      <c r="L216" s="93">
        <f>SUM(L199:L215)</f>
        <v>244579691.03502741</v>
      </c>
      <c r="M216" s="93">
        <f>SUM(M199:M215)</f>
        <v>361951504.30623782</v>
      </c>
      <c r="N216" s="93">
        <f>SUM(N199:N215)</f>
        <v>294853314.51368815</v>
      </c>
      <c r="O216" s="93">
        <f>SUM(O199:O215)</f>
        <v>901384509.85495341</v>
      </c>
      <c r="P216" s="251"/>
      <c r="Q216" s="241"/>
    </row>
    <row r="217" spans="1:17">
      <c r="M217" s="84">
        <f>SUM(M216:N216)</f>
        <v>656804818.81992602</v>
      </c>
    </row>
    <row r="218" spans="1:17"/>
    <row r="219" spans="1:17"/>
    <row r="220" spans="1:17" ht="12" thickBot="1"/>
    <row r="221" spans="1:17" s="2" customFormat="1" ht="28.5" customHeight="1" thickBot="1">
      <c r="A221" s="1"/>
      <c r="B221" s="168" t="s">
        <v>264</v>
      </c>
      <c r="C221" s="169" t="s">
        <v>265</v>
      </c>
      <c r="D221" s="168" t="s">
        <v>641</v>
      </c>
      <c r="E221" s="169" t="s">
        <v>266</v>
      </c>
      <c r="F221" s="168" t="s">
        <v>267</v>
      </c>
      <c r="G221" s="195" t="s">
        <v>650</v>
      </c>
      <c r="H221" s="170" t="s">
        <v>268</v>
      </c>
      <c r="I221" s="168" t="s">
        <v>269</v>
      </c>
      <c r="J221" s="168" t="s">
        <v>270</v>
      </c>
      <c r="K221" s="168" t="s">
        <v>271</v>
      </c>
      <c r="L221" s="171" t="s">
        <v>272</v>
      </c>
      <c r="M221" s="171" t="s">
        <v>2</v>
      </c>
      <c r="N221" s="171" t="s">
        <v>4</v>
      </c>
      <c r="O221" s="171" t="s">
        <v>273</v>
      </c>
      <c r="P221" s="249"/>
      <c r="Q221" s="226"/>
    </row>
    <row r="222" spans="1:17" s="2" customFormat="1" ht="15.75" customHeight="1">
      <c r="A222" s="1"/>
      <c r="B222" s="312" t="s">
        <v>482</v>
      </c>
      <c r="C222" s="313"/>
      <c r="D222" s="313"/>
      <c r="E222" s="313"/>
      <c r="F222" s="313"/>
      <c r="G222" s="314"/>
      <c r="H222" s="46" t="s">
        <v>274</v>
      </c>
      <c r="I222" s="293" t="s">
        <v>482</v>
      </c>
      <c r="J222" s="294"/>
      <c r="K222" s="47" t="s">
        <v>274</v>
      </c>
      <c r="L222" s="223"/>
      <c r="M222" s="224"/>
      <c r="N222" s="224"/>
      <c r="O222" s="225" t="s">
        <v>448</v>
      </c>
      <c r="P222" s="249"/>
      <c r="Q222" s="226"/>
    </row>
    <row r="223" spans="1:17" ht="22.5">
      <c r="B223" s="19">
        <v>1</v>
      </c>
      <c r="C223" s="34" t="s">
        <v>552</v>
      </c>
      <c r="D223" s="19"/>
      <c r="E223" s="19" t="s">
        <v>359</v>
      </c>
      <c r="F223" s="19" t="s">
        <v>124</v>
      </c>
      <c r="G223" s="19"/>
      <c r="H223" s="20">
        <v>376.4</v>
      </c>
      <c r="I223" s="19" t="s">
        <v>321</v>
      </c>
      <c r="J223" s="19" t="s">
        <v>0</v>
      </c>
      <c r="K223" s="21">
        <v>376.4</v>
      </c>
      <c r="L223" s="26">
        <v>37639999.999999985</v>
      </c>
      <c r="M223" s="26">
        <v>35728630.448358789</v>
      </c>
      <c r="N223" s="26">
        <v>9621330.976298742</v>
      </c>
      <c r="O223" s="50">
        <f t="shared" ref="O223" si="10">SUM(L223:N223)</f>
        <v>82989961.424657524</v>
      </c>
    </row>
    <row r="224" spans="1:17" ht="12" thickBot="1">
      <c r="C224" s="8"/>
      <c r="K224" s="7"/>
    </row>
    <row r="225" spans="1:17" s="2" customFormat="1" ht="22.5" customHeight="1" thickBot="1">
      <c r="A225" s="1"/>
      <c r="E225" s="391" t="s">
        <v>359</v>
      </c>
      <c r="F225" s="392"/>
      <c r="G225" s="65" t="s">
        <v>580</v>
      </c>
      <c r="H225" s="405" t="s">
        <v>3</v>
      </c>
      <c r="I225" s="406"/>
      <c r="J225" s="407"/>
      <c r="K225" s="65" t="s">
        <v>580</v>
      </c>
      <c r="L225" s="93">
        <f>SUM(L223:L224)</f>
        <v>37639999.999999985</v>
      </c>
      <c r="M225" s="93">
        <f>SUM(M223:M224)</f>
        <v>35728630.448358789</v>
      </c>
      <c r="N225" s="93">
        <f>SUM(N223:N224)</f>
        <v>9621330.976298742</v>
      </c>
      <c r="O225" s="93">
        <f>SUM(O223:O224)</f>
        <v>82989961.424657524</v>
      </c>
      <c r="P225" s="251"/>
      <c r="Q225" s="241"/>
    </row>
    <row r="226" spans="1:17">
      <c r="M226" s="84">
        <f>SUM(M225+N225)</f>
        <v>45349961.424657531</v>
      </c>
    </row>
    <row r="227" spans="1:17">
      <c r="M227" s="84">
        <f>SUM(M226:N226)</f>
        <v>45349961.424657531</v>
      </c>
    </row>
    <row r="228" spans="1:17">
      <c r="M228" s="84"/>
    </row>
    <row r="229" spans="1:17" ht="12" thickBot="1"/>
    <row r="230" spans="1:17" s="2" customFormat="1" ht="22.5" customHeight="1" thickBot="1">
      <c r="A230" s="1"/>
      <c r="C230" s="396" t="s">
        <v>643</v>
      </c>
      <c r="D230" s="397"/>
      <c r="E230" s="398"/>
      <c r="F230" s="399"/>
      <c r="G230" s="1"/>
      <c r="H230" s="391" t="s">
        <v>409</v>
      </c>
      <c r="I230" s="404"/>
      <c r="J230" s="392"/>
      <c r="K230" s="65" t="s">
        <v>580</v>
      </c>
      <c r="L230" s="93">
        <f>SUM(L61+L92+L105+L119+L130+L145+L161+L180+L192+L216+L225)</f>
        <v>5280602464.4045076</v>
      </c>
      <c r="M230" s="93">
        <f>SUM(M61+M92+M105+M119+M130+M145+M161+M180+M192+M216+M225)</f>
        <v>9285992057.5831375</v>
      </c>
      <c r="N230" s="93">
        <f>SUM(N61+N92+N105+N119+N130+N145+N161+N180+N192+N216+N225)</f>
        <v>6157752356.2589798</v>
      </c>
      <c r="O230" s="93">
        <f>SUM(L230+M231)</f>
        <v>20724346878.246624</v>
      </c>
      <c r="P230" s="249"/>
      <c r="Q230" s="226"/>
    </row>
    <row r="231" spans="1:17" ht="22.5" customHeight="1" thickBot="1">
      <c r="C231" s="400"/>
      <c r="D231" s="401"/>
      <c r="E231" s="402"/>
      <c r="F231" s="403"/>
      <c r="H231" s="391" t="s">
        <v>447</v>
      </c>
      <c r="I231" s="404"/>
      <c r="J231" s="392"/>
      <c r="K231" s="297" t="s">
        <v>580</v>
      </c>
      <c r="L231" s="298"/>
      <c r="M231" s="94">
        <f>SUM(M230+N230)</f>
        <v>15443744413.842117</v>
      </c>
      <c r="N231" s="95"/>
      <c r="O231" s="87" t="s">
        <v>482</v>
      </c>
    </row>
    <row r="232" spans="1:17"/>
    <row r="233" spans="1:17"/>
    <row r="234" spans="1:17"/>
    <row r="235" spans="1:17">
      <c r="K235" s="75"/>
    </row>
    <row r="236" spans="1:17">
      <c r="K236" s="75"/>
    </row>
    <row r="237" spans="1:17"/>
    <row r="238" spans="1:17"/>
    <row r="239" spans="1:17"/>
    <row r="240" spans="1:17"/>
  </sheetData>
  <mergeCells count="299">
    <mergeCell ref="E88:E89"/>
    <mergeCell ref="B98:G98"/>
    <mergeCell ref="B111:G111"/>
    <mergeCell ref="B125:G125"/>
    <mergeCell ref="B136:G136"/>
    <mergeCell ref="B151:G151"/>
    <mergeCell ref="B99:B101"/>
    <mergeCell ref="H161:J161"/>
    <mergeCell ref="B137:B138"/>
    <mergeCell ref="E161:F161"/>
    <mergeCell ref="C158:C159"/>
    <mergeCell ref="C154:C155"/>
    <mergeCell ref="I136:J136"/>
    <mergeCell ref="I151:J151"/>
    <mergeCell ref="E152:E153"/>
    <mergeCell ref="H100:H101"/>
    <mergeCell ref="H102:H103"/>
    <mergeCell ref="H154:H155"/>
    <mergeCell ref="H156:H157"/>
    <mergeCell ref="H158:H159"/>
    <mergeCell ref="H137:H138"/>
    <mergeCell ref="H152:H153"/>
    <mergeCell ref="H130:J130"/>
    <mergeCell ref="H180:J180"/>
    <mergeCell ref="E180:F180"/>
    <mergeCell ref="H140:H142"/>
    <mergeCell ref="H126:H127"/>
    <mergeCell ref="H168:H169"/>
    <mergeCell ref="H170:H171"/>
    <mergeCell ref="H172:H173"/>
    <mergeCell ref="H174:H175"/>
    <mergeCell ref="H176:H177"/>
    <mergeCell ref="I167:J167"/>
    <mergeCell ref="G41:G42"/>
    <mergeCell ref="G58:G59"/>
    <mergeCell ref="H77:H78"/>
    <mergeCell ref="H61:J61"/>
    <mergeCell ref="H47:H48"/>
    <mergeCell ref="H49:H50"/>
    <mergeCell ref="G70:G71"/>
    <mergeCell ref="G77:G78"/>
    <mergeCell ref="G47:G48"/>
    <mergeCell ref="G45:G46"/>
    <mergeCell ref="H51:H52"/>
    <mergeCell ref="C20:C21"/>
    <mergeCell ref="B22:B23"/>
    <mergeCell ref="C22:C23"/>
    <mergeCell ref="E22:E23"/>
    <mergeCell ref="B88:B89"/>
    <mergeCell ref="H30:H31"/>
    <mergeCell ref="H58:H59"/>
    <mergeCell ref="H53:H54"/>
    <mergeCell ref="H72:H74"/>
    <mergeCell ref="E30:E31"/>
    <mergeCell ref="E86:E87"/>
    <mergeCell ref="G81:G82"/>
    <mergeCell ref="G72:G74"/>
    <mergeCell ref="G37:G38"/>
    <mergeCell ref="G39:G40"/>
    <mergeCell ref="B70:B71"/>
    <mergeCell ref="B26:B27"/>
    <mergeCell ref="B37:B38"/>
    <mergeCell ref="E37:E38"/>
    <mergeCell ref="D37:D38"/>
    <mergeCell ref="G22:G23"/>
    <mergeCell ref="G24:G25"/>
    <mergeCell ref="G26:G27"/>
    <mergeCell ref="B77:B78"/>
    <mergeCell ref="I5:J5"/>
    <mergeCell ref="I67:J67"/>
    <mergeCell ref="I98:J98"/>
    <mergeCell ref="I111:J111"/>
    <mergeCell ref="I125:J125"/>
    <mergeCell ref="C39:C40"/>
    <mergeCell ref="E39:E40"/>
    <mergeCell ref="C30:C31"/>
    <mergeCell ref="G30:G31"/>
    <mergeCell ref="E72:E74"/>
    <mergeCell ref="D20:D21"/>
    <mergeCell ref="H105:J105"/>
    <mergeCell ref="G86:G87"/>
    <mergeCell ref="H20:H21"/>
    <mergeCell ref="C26:C27"/>
    <mergeCell ref="H26:H27"/>
    <mergeCell ref="H119:J119"/>
    <mergeCell ref="H83:H85"/>
    <mergeCell ref="E45:E46"/>
    <mergeCell ref="C99:C101"/>
    <mergeCell ref="C102:C103"/>
    <mergeCell ref="G20:G21"/>
    <mergeCell ref="E10:E11"/>
    <mergeCell ref="H10:H11"/>
    <mergeCell ref="H18:H19"/>
    <mergeCell ref="H22:H23"/>
    <mergeCell ref="H81:H82"/>
    <mergeCell ref="H92:J92"/>
    <mergeCell ref="H79:H80"/>
    <mergeCell ref="H14:H15"/>
    <mergeCell ref="H28:H29"/>
    <mergeCell ref="H41:H42"/>
    <mergeCell ref="H45:H46"/>
    <mergeCell ref="H39:H40"/>
    <mergeCell ref="H70:H71"/>
    <mergeCell ref="H16:H17"/>
    <mergeCell ref="H24:H25"/>
    <mergeCell ref="H86:H87"/>
    <mergeCell ref="H88:H89"/>
    <mergeCell ref="G202:G203"/>
    <mergeCell ref="G204:G205"/>
    <mergeCell ref="G209:G210"/>
    <mergeCell ref="I222:J222"/>
    <mergeCell ref="B167:G167"/>
    <mergeCell ref="E204:E205"/>
    <mergeCell ref="D202:D203"/>
    <mergeCell ref="D204:D205"/>
    <mergeCell ref="E216:F216"/>
    <mergeCell ref="H216:J216"/>
    <mergeCell ref="I198:J198"/>
    <mergeCell ref="B202:B203"/>
    <mergeCell ref="H209:H210"/>
    <mergeCell ref="B213:B214"/>
    <mergeCell ref="B189:B190"/>
    <mergeCell ref="C189:C190"/>
    <mergeCell ref="E189:E190"/>
    <mergeCell ref="E170:E171"/>
    <mergeCell ref="I186:J186"/>
    <mergeCell ref="B209:B210"/>
    <mergeCell ref="B199:B200"/>
    <mergeCell ref="H192:J192"/>
    <mergeCell ref="C168:C169"/>
    <mergeCell ref="C207:C208"/>
    <mergeCell ref="K231:L231"/>
    <mergeCell ref="C230:F231"/>
    <mergeCell ref="H230:J230"/>
    <mergeCell ref="H231:J231"/>
    <mergeCell ref="E225:F225"/>
    <mergeCell ref="H225:J225"/>
    <mergeCell ref="H145:J145"/>
    <mergeCell ref="H189:H190"/>
    <mergeCell ref="C170:C171"/>
    <mergeCell ref="C174:C175"/>
    <mergeCell ref="C176:C177"/>
    <mergeCell ref="D209:D210"/>
    <mergeCell ref="E209:E210"/>
    <mergeCell ref="H202:H203"/>
    <mergeCell ref="H199:H200"/>
    <mergeCell ref="G189:G190"/>
    <mergeCell ref="C199:C200"/>
    <mergeCell ref="G199:G200"/>
    <mergeCell ref="E199:E200"/>
    <mergeCell ref="C213:C214"/>
    <mergeCell ref="E213:E214"/>
    <mergeCell ref="C202:C203"/>
    <mergeCell ref="E202:E203"/>
    <mergeCell ref="C209:C210"/>
    <mergeCell ref="C14:C15"/>
    <mergeCell ref="B14:B15"/>
    <mergeCell ref="G137:G138"/>
    <mergeCell ref="C41:C42"/>
    <mergeCell ref="B41:B42"/>
    <mergeCell ref="E41:E42"/>
    <mergeCell ref="E47:E48"/>
    <mergeCell ref="B47:B48"/>
    <mergeCell ref="B39:B40"/>
    <mergeCell ref="B49:B50"/>
    <mergeCell ref="C77:C78"/>
    <mergeCell ref="B58:B59"/>
    <mergeCell ref="C58:C59"/>
    <mergeCell ref="E58:E59"/>
    <mergeCell ref="C49:C50"/>
    <mergeCell ref="G102:G103"/>
    <mergeCell ref="B45:B46"/>
    <mergeCell ref="E61:F61"/>
    <mergeCell ref="C51:C52"/>
    <mergeCell ref="B51:B52"/>
    <mergeCell ref="E51:E52"/>
    <mergeCell ref="C47:C48"/>
    <mergeCell ref="C72:C74"/>
    <mergeCell ref="C45:C46"/>
    <mergeCell ref="B204:B205"/>
    <mergeCell ref="C6:C7"/>
    <mergeCell ref="E6:E7"/>
    <mergeCell ref="B6:B7"/>
    <mergeCell ref="B5:G5"/>
    <mergeCell ref="G6:G7"/>
    <mergeCell ref="G14:G15"/>
    <mergeCell ref="G16:G17"/>
    <mergeCell ref="G18:G19"/>
    <mergeCell ref="C24:C25"/>
    <mergeCell ref="E24:E25"/>
    <mergeCell ref="B24:B25"/>
    <mergeCell ref="C10:C11"/>
    <mergeCell ref="B10:B11"/>
    <mergeCell ref="G10:G11"/>
    <mergeCell ref="B20:B21"/>
    <mergeCell ref="E20:E21"/>
    <mergeCell ref="E14:E15"/>
    <mergeCell ref="E16:E17"/>
    <mergeCell ref="C16:C17"/>
    <mergeCell ref="B16:B17"/>
    <mergeCell ref="E18:E19"/>
    <mergeCell ref="C18:C19"/>
    <mergeCell ref="B18:B19"/>
    <mergeCell ref="B186:G186"/>
    <mergeCell ref="B198:G198"/>
    <mergeCell ref="E192:F192"/>
    <mergeCell ref="C53:C54"/>
    <mergeCell ref="B158:B159"/>
    <mergeCell ref="C156:C157"/>
    <mergeCell ref="E156:E157"/>
    <mergeCell ref="E168:E169"/>
    <mergeCell ref="B168:B169"/>
    <mergeCell ref="E77:E78"/>
    <mergeCell ref="E154:E155"/>
    <mergeCell ref="E158:E159"/>
    <mergeCell ref="G156:G157"/>
    <mergeCell ref="C152:C153"/>
    <mergeCell ref="C137:C138"/>
    <mergeCell ref="B86:B87"/>
    <mergeCell ref="C86:C87"/>
    <mergeCell ref="C88:C89"/>
    <mergeCell ref="B156:B157"/>
    <mergeCell ref="B126:B127"/>
    <mergeCell ref="B102:B103"/>
    <mergeCell ref="E145:F145"/>
    <mergeCell ref="G158:G159"/>
    <mergeCell ref="G100:G101"/>
    <mergeCell ref="B222:G222"/>
    <mergeCell ref="G49:G50"/>
    <mergeCell ref="G51:G52"/>
    <mergeCell ref="G53:G54"/>
    <mergeCell ref="B67:G67"/>
    <mergeCell ref="E70:E71"/>
    <mergeCell ref="C70:C71"/>
    <mergeCell ref="E81:E82"/>
    <mergeCell ref="B81:B82"/>
    <mergeCell ref="C83:C85"/>
    <mergeCell ref="B72:B74"/>
    <mergeCell ref="C126:C127"/>
    <mergeCell ref="E105:F105"/>
    <mergeCell ref="E137:E138"/>
    <mergeCell ref="G79:G80"/>
    <mergeCell ref="E130:F130"/>
    <mergeCell ref="G88:G89"/>
    <mergeCell ref="E126:E127"/>
    <mergeCell ref="E119:F119"/>
    <mergeCell ref="E83:E85"/>
    <mergeCell ref="E99:E101"/>
    <mergeCell ref="E92:F92"/>
    <mergeCell ref="D137:D138"/>
    <mergeCell ref="G83:G85"/>
    <mergeCell ref="G28:G29"/>
    <mergeCell ref="B30:B31"/>
    <mergeCell ref="C28:C29"/>
    <mergeCell ref="E28:E29"/>
    <mergeCell ref="B28:B29"/>
    <mergeCell ref="E26:E27"/>
    <mergeCell ref="E174:E175"/>
    <mergeCell ref="E176:E177"/>
    <mergeCell ref="B176:B177"/>
    <mergeCell ref="B174:B175"/>
    <mergeCell ref="B172:B173"/>
    <mergeCell ref="C172:C173"/>
    <mergeCell ref="E172:E173"/>
    <mergeCell ref="C37:C38"/>
    <mergeCell ref="B53:B54"/>
    <mergeCell ref="E53:E54"/>
    <mergeCell ref="B154:B155"/>
    <mergeCell ref="B83:B85"/>
    <mergeCell ref="B79:B80"/>
    <mergeCell ref="E49:E50"/>
    <mergeCell ref="E79:E80"/>
    <mergeCell ref="C81:C82"/>
    <mergeCell ref="C79:C80"/>
    <mergeCell ref="E102:E103"/>
    <mergeCell ref="C204:C205"/>
    <mergeCell ref="H207:H208"/>
    <mergeCell ref="B115:B117"/>
    <mergeCell ref="C115:C117"/>
    <mergeCell ref="E115:E117"/>
    <mergeCell ref="B211:B212"/>
    <mergeCell ref="C211:C212"/>
    <mergeCell ref="E211:E212"/>
    <mergeCell ref="H211:H212"/>
    <mergeCell ref="G174:G175"/>
    <mergeCell ref="G176:G177"/>
    <mergeCell ref="G126:G127"/>
    <mergeCell ref="G168:G169"/>
    <mergeCell ref="G170:G171"/>
    <mergeCell ref="G172:G173"/>
    <mergeCell ref="G140:G142"/>
    <mergeCell ref="G152:G153"/>
    <mergeCell ref="G154:G155"/>
    <mergeCell ref="B152:B153"/>
    <mergeCell ref="E140:E142"/>
    <mergeCell ref="C140:C142"/>
    <mergeCell ref="B140:B142"/>
    <mergeCell ref="B170:B171"/>
    <mergeCell ref="B207:B208"/>
  </mergeCells>
  <dataValidations count="5">
    <dataValidation allowBlank="1" showInputMessage="1" showErrorMessage="1" prompt="Ethanol X-70&#10;Mod DD-42,43&#10;Cogen IX-59" sqref="C213:C214"/>
    <dataValidation type="custom" allowBlank="1" showInputMessage="1" showErrorMessage="1" sqref="L61:O62 L92:O93 L105:O106 L119:O120 L130:O131 L145:O146 L161:O162 L180:O181 L192:O193 L216:O217 L225:O227 K230:O231">
      <formula1>" "</formula1>
    </dataValidation>
    <dataValidation allowBlank="1" showInputMessage="1" showErrorMessage="1" prompt="Mod - L-45, 47&#10;&#10;Mod - Z-55 is&#10;Godavari Biorefineries Ltd" sqref="C14:C15"/>
    <dataValidation allowBlank="1" showInputMessage="1" showErrorMessage="1" prompt="Cogen&#10;IX-91, VIII-73, VIII-74&#10;Mod &#10;Z-12, Z-13, DD-17, DD-18&#10;Ethanol&#10;X-01" sqref="C28:C29"/>
    <dataValidation allowBlank="1" showInputMessage="1" showErrorMessage="1" promptTitle="ajinkyatara ssk ltd" prompt="&#10;Mod: P-60, 61" sqref="C20:C21"/>
  </dataValidations>
  <pageMargins left="0.7" right="0.7" top="0.75" bottom="0.75" header="0.3" footer="0.3"/>
  <pageSetup scale="64" orientation="landscape" r:id="rId1"/>
  <rowBreaks count="3" manualBreakCount="3">
    <brk id="65" max="16383" man="1"/>
    <brk id="134" max="16383" man="1"/>
    <brk id="1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CP60"/>
  <sheetViews>
    <sheetView showGridLines="0" workbookViewId="0">
      <pane ySplit="2" topLeftCell="A3" activePane="bottomLeft" state="frozen"/>
      <selection pane="bottomLeft" activeCell="B2" sqref="B2"/>
    </sheetView>
  </sheetViews>
  <sheetFormatPr defaultColWidth="0" defaultRowHeight="14.25" zeroHeight="1"/>
  <cols>
    <col min="1" max="1" width="2.85546875" style="100" customWidth="1"/>
    <col min="2" max="2" width="6.42578125" style="100" customWidth="1"/>
    <col min="3" max="3" width="13.5703125" style="100" customWidth="1"/>
    <col min="4" max="6" width="15.5703125" style="104" bestFit="1" customWidth="1"/>
    <col min="7" max="7" width="2.85546875" style="100" customWidth="1"/>
    <col min="8" max="8" width="6.140625" style="100" customWidth="1"/>
    <col min="9" max="9" width="13.7109375" style="100" customWidth="1"/>
    <col min="10" max="10" width="15.5703125" style="104" bestFit="1" customWidth="1"/>
    <col min="11" max="12" width="16.7109375" style="104" bestFit="1" customWidth="1"/>
    <col min="13" max="13" width="2.85546875" style="100" customWidth="1"/>
    <col min="14" max="14" width="10" style="100" hidden="1" customWidth="1"/>
    <col min="15" max="93" width="0" style="100" hidden="1" customWidth="1"/>
    <col min="94" max="94" width="10" style="100" hidden="1" customWidth="1"/>
    <col min="95" max="16384" width="9.140625" style="100" hidden="1"/>
  </cols>
  <sheetData>
    <row r="1" spans="2:18" ht="15" thickBot="1"/>
    <row r="2" spans="2:18" s="101" customFormat="1" ht="28.5" customHeight="1" thickBot="1">
      <c r="B2" s="262" t="s">
        <v>725</v>
      </c>
      <c r="C2" s="263"/>
      <c r="D2" s="263"/>
      <c r="E2" s="263"/>
      <c r="F2" s="263"/>
      <c r="G2" s="263"/>
      <c r="H2" s="263"/>
      <c r="I2" s="263"/>
      <c r="J2" s="263"/>
      <c r="K2" s="263"/>
      <c r="L2" s="264"/>
      <c r="M2" s="100"/>
      <c r="N2" s="98"/>
      <c r="O2" s="98"/>
      <c r="P2" s="98"/>
      <c r="Q2" s="98"/>
      <c r="R2" s="99"/>
    </row>
    <row r="3" spans="2:18" ht="15" thickBot="1">
      <c r="B3" s="102"/>
      <c r="C3" s="102"/>
      <c r="D3" s="105"/>
      <c r="E3" s="105"/>
      <c r="F3" s="105"/>
      <c r="H3" s="102"/>
      <c r="I3" s="102"/>
      <c r="J3" s="105"/>
      <c r="K3" s="105"/>
      <c r="L3" s="105"/>
    </row>
    <row r="4" spans="2:18" ht="24.75" customHeight="1" thickBot="1">
      <c r="B4" s="413" t="s">
        <v>13</v>
      </c>
      <c r="C4" s="414"/>
      <c r="D4" s="414"/>
      <c r="E4" s="414"/>
      <c r="F4" s="415"/>
      <c r="H4" s="418" t="s">
        <v>573</v>
      </c>
      <c r="I4" s="419"/>
      <c r="J4" s="419"/>
      <c r="K4" s="419"/>
      <c r="L4" s="420"/>
    </row>
    <row r="5" spans="2:18" ht="7.5" customHeight="1" thickBot="1">
      <c r="B5" s="102"/>
      <c r="C5" s="102"/>
      <c r="D5" s="105"/>
      <c r="E5" s="105"/>
      <c r="F5" s="105"/>
      <c r="H5" s="102"/>
      <c r="I5" s="102"/>
      <c r="J5" s="105"/>
      <c r="K5" s="105"/>
      <c r="L5" s="105"/>
    </row>
    <row r="6" spans="2:18" ht="26.25" thickBot="1">
      <c r="B6" s="139" t="s">
        <v>264</v>
      </c>
      <c r="C6" s="53" t="s">
        <v>266</v>
      </c>
      <c r="D6" s="54" t="s">
        <v>1</v>
      </c>
      <c r="E6" s="55" t="s">
        <v>483</v>
      </c>
      <c r="F6" s="54" t="s">
        <v>3</v>
      </c>
      <c r="H6" s="140" t="s">
        <v>264</v>
      </c>
      <c r="I6" s="56" t="s">
        <v>266</v>
      </c>
      <c r="J6" s="57" t="s">
        <v>1</v>
      </c>
      <c r="K6" s="58" t="s">
        <v>481</v>
      </c>
      <c r="L6" s="57" t="s">
        <v>3</v>
      </c>
    </row>
    <row r="7" spans="2:18" s="101" customFormat="1">
      <c r="B7" s="427" t="s">
        <v>482</v>
      </c>
      <c r="C7" s="428"/>
      <c r="D7" s="424" t="s">
        <v>579</v>
      </c>
      <c r="E7" s="425"/>
      <c r="F7" s="426"/>
      <c r="H7" s="427" t="s">
        <v>482</v>
      </c>
      <c r="I7" s="428"/>
      <c r="J7" s="424" t="s">
        <v>579</v>
      </c>
      <c r="K7" s="425"/>
      <c r="L7" s="426"/>
    </row>
    <row r="8" spans="2:18">
      <c r="B8" s="134" t="s">
        <v>656</v>
      </c>
      <c r="C8" s="108" t="s">
        <v>358</v>
      </c>
      <c r="D8" s="41">
        <v>48714151.260273978</v>
      </c>
      <c r="E8" s="41">
        <v>32844537.397260271</v>
      </c>
      <c r="F8" s="135">
        <f>SUM(D8:E8)</f>
        <v>81558688.657534242</v>
      </c>
      <c r="H8" s="141" t="s">
        <v>656</v>
      </c>
      <c r="I8" s="108" t="s">
        <v>358</v>
      </c>
      <c r="J8" s="41">
        <v>145755900</v>
      </c>
      <c r="K8" s="41">
        <v>285615730</v>
      </c>
      <c r="L8" s="135">
        <f>SUM(J8:K8)</f>
        <v>431371630</v>
      </c>
    </row>
    <row r="9" spans="2:18">
      <c r="B9" s="201"/>
      <c r="C9" s="202"/>
      <c r="D9" s="202"/>
      <c r="E9" s="202"/>
      <c r="F9" s="203"/>
      <c r="H9" s="204"/>
      <c r="I9" s="205"/>
      <c r="J9" s="205"/>
      <c r="K9" s="205"/>
      <c r="L9" s="206"/>
    </row>
    <row r="10" spans="2:18">
      <c r="B10" s="134" t="s">
        <v>657</v>
      </c>
      <c r="C10" s="106" t="s">
        <v>443</v>
      </c>
      <c r="D10" s="107">
        <v>3545230.6027397271</v>
      </c>
      <c r="E10" s="107">
        <v>27592240.965753425</v>
      </c>
      <c r="F10" s="135">
        <f>SUM(D10:E10)</f>
        <v>31137471.56849315</v>
      </c>
      <c r="H10" s="136" t="s">
        <v>657</v>
      </c>
      <c r="I10" s="106" t="s">
        <v>357</v>
      </c>
      <c r="J10" s="109">
        <v>469605693.05953842</v>
      </c>
      <c r="K10" s="109">
        <v>141352627.39337271</v>
      </c>
      <c r="L10" s="142">
        <f>SUM(J10:K10)</f>
        <v>610958320.45291114</v>
      </c>
    </row>
    <row r="11" spans="2:18">
      <c r="B11" s="201"/>
      <c r="C11" s="202"/>
      <c r="D11" s="202"/>
      <c r="E11" s="202"/>
      <c r="F11" s="203"/>
      <c r="H11" s="204"/>
      <c r="I11" s="205"/>
      <c r="J11" s="205"/>
      <c r="K11" s="205"/>
      <c r="L11" s="206"/>
    </row>
    <row r="12" spans="2:18">
      <c r="B12" s="134" t="s">
        <v>658</v>
      </c>
      <c r="C12" s="106" t="s">
        <v>357</v>
      </c>
      <c r="D12" s="107">
        <v>5698975.0410958882</v>
      </c>
      <c r="E12" s="107">
        <v>29468876.657534249</v>
      </c>
      <c r="F12" s="135">
        <f>SUM(D12:E12)</f>
        <v>35167851.698630139</v>
      </c>
      <c r="H12" s="136" t="s">
        <v>658</v>
      </c>
      <c r="I12" s="106" t="s">
        <v>444</v>
      </c>
      <c r="J12" s="109">
        <v>2541684671.0403261</v>
      </c>
      <c r="K12" s="109">
        <v>2425036810.6550145</v>
      </c>
      <c r="L12" s="142">
        <f>SUM(J12:K12)</f>
        <v>4966721481.6953411</v>
      </c>
    </row>
    <row r="13" spans="2:18">
      <c r="B13" s="201"/>
      <c r="C13" s="202"/>
      <c r="D13" s="202"/>
      <c r="E13" s="202"/>
      <c r="F13" s="203"/>
      <c r="H13" s="204"/>
      <c r="I13" s="205"/>
      <c r="J13" s="205"/>
      <c r="K13" s="205"/>
      <c r="L13" s="206"/>
    </row>
    <row r="14" spans="2:18">
      <c r="B14" s="134" t="s">
        <v>700</v>
      </c>
      <c r="C14" s="106" t="s">
        <v>402</v>
      </c>
      <c r="D14" s="107">
        <v>183740.87671232875</v>
      </c>
      <c r="E14" s="107">
        <v>795728</v>
      </c>
      <c r="F14" s="135">
        <f>SUM(D14:E14)</f>
        <v>979468.87671232875</v>
      </c>
      <c r="H14" s="136" t="s">
        <v>700</v>
      </c>
      <c r="I14" s="106" t="s">
        <v>330</v>
      </c>
      <c r="J14" s="109">
        <v>573600.57534246577</v>
      </c>
      <c r="K14" s="109">
        <v>45646.731506849312</v>
      </c>
      <c r="L14" s="142">
        <f>SUM(J14:K14)</f>
        <v>619247.30684931506</v>
      </c>
    </row>
    <row r="15" spans="2:18">
      <c r="B15" s="201"/>
      <c r="C15" s="202"/>
      <c r="D15" s="202"/>
      <c r="E15" s="202"/>
      <c r="F15" s="203"/>
      <c r="H15" s="204"/>
      <c r="I15" s="205"/>
      <c r="J15" s="205"/>
      <c r="K15" s="205"/>
      <c r="L15" s="206"/>
    </row>
    <row r="16" spans="2:18">
      <c r="B16" s="134" t="s">
        <v>707</v>
      </c>
      <c r="C16" s="106" t="s">
        <v>327</v>
      </c>
      <c r="D16" s="107">
        <v>46690278.534246564</v>
      </c>
      <c r="E16" s="107">
        <v>92732703.85958904</v>
      </c>
      <c r="F16" s="135">
        <f>SUM(D16:E16)</f>
        <v>139422982.3938356</v>
      </c>
      <c r="H16" s="136" t="s">
        <v>707</v>
      </c>
      <c r="I16" s="106" t="s">
        <v>360</v>
      </c>
      <c r="J16" s="109">
        <v>936219151.5999999</v>
      </c>
      <c r="K16" s="109">
        <v>1482260015.7704768</v>
      </c>
      <c r="L16" s="142">
        <f>SUM(J16:K16)</f>
        <v>2418479167.3704767</v>
      </c>
    </row>
    <row r="17" spans="2:12">
      <c r="B17" s="201"/>
      <c r="C17" s="202"/>
      <c r="D17" s="202"/>
      <c r="E17" s="202"/>
      <c r="F17" s="203"/>
      <c r="H17" s="204"/>
      <c r="I17" s="205"/>
      <c r="J17" s="205"/>
      <c r="K17" s="205"/>
      <c r="L17" s="206"/>
    </row>
    <row r="18" spans="2:12">
      <c r="B18" s="134" t="s">
        <v>713</v>
      </c>
      <c r="C18" s="106" t="s">
        <v>444</v>
      </c>
      <c r="D18" s="107">
        <v>138427603.47431505</v>
      </c>
      <c r="E18" s="107">
        <v>150618309.83732876</v>
      </c>
      <c r="F18" s="135">
        <f>SUM(D18:E18)</f>
        <v>289045913.31164384</v>
      </c>
      <c r="H18" s="136" t="s">
        <v>713</v>
      </c>
      <c r="I18" s="106" t="s">
        <v>320</v>
      </c>
      <c r="J18" s="109">
        <v>514030219.29857528</v>
      </c>
      <c r="K18" s="109">
        <v>457357400.20386165</v>
      </c>
      <c r="L18" s="142">
        <f>SUM(J18:K18)</f>
        <v>971387619.50243688</v>
      </c>
    </row>
    <row r="19" spans="2:12">
      <c r="B19" s="201"/>
      <c r="C19" s="202"/>
      <c r="D19" s="202"/>
      <c r="E19" s="202"/>
      <c r="F19" s="203"/>
      <c r="H19" s="204"/>
      <c r="I19" s="205"/>
      <c r="J19" s="205"/>
      <c r="K19" s="205"/>
      <c r="L19" s="206"/>
    </row>
    <row r="20" spans="2:12">
      <c r="B20" s="134" t="s">
        <v>714</v>
      </c>
      <c r="C20" s="106" t="s">
        <v>334</v>
      </c>
      <c r="D20" s="107">
        <v>84548344.00000003</v>
      </c>
      <c r="E20" s="107">
        <v>568738033.98630142</v>
      </c>
      <c r="F20" s="135">
        <f>SUM(D20:E20)</f>
        <v>653286377.98630142</v>
      </c>
      <c r="H20" s="136" t="s">
        <v>714</v>
      </c>
      <c r="I20" s="106" t="s">
        <v>359</v>
      </c>
      <c r="J20" s="109">
        <v>290400000</v>
      </c>
      <c r="K20" s="109">
        <v>482778004.79452056</v>
      </c>
      <c r="L20" s="142">
        <f>SUM(J20:K20)</f>
        <v>773178004.79452062</v>
      </c>
    </row>
    <row r="21" spans="2:12">
      <c r="B21" s="201"/>
      <c r="C21" s="202"/>
      <c r="D21" s="202"/>
      <c r="E21" s="202"/>
      <c r="F21" s="203"/>
      <c r="H21" s="204"/>
      <c r="I21" s="205"/>
      <c r="J21" s="205"/>
      <c r="K21" s="205"/>
      <c r="L21" s="206"/>
    </row>
    <row r="22" spans="2:12" ht="15" thickBot="1">
      <c r="B22" s="151" t="s">
        <v>715</v>
      </c>
      <c r="C22" s="253" t="s">
        <v>320</v>
      </c>
      <c r="D22" s="43">
        <v>23891000.000000004</v>
      </c>
      <c r="E22" s="43">
        <v>70649195.671232879</v>
      </c>
      <c r="F22" s="138">
        <f>SUM(D22:E22)</f>
        <v>94540195.671232879</v>
      </c>
      <c r="H22" s="143" t="s">
        <v>482</v>
      </c>
      <c r="I22" s="253" t="s">
        <v>482</v>
      </c>
      <c r="J22" s="114" t="s">
        <v>482</v>
      </c>
      <c r="K22" s="114" t="s">
        <v>482</v>
      </c>
      <c r="L22" s="254" t="s">
        <v>482</v>
      </c>
    </row>
    <row r="23" spans="2:12" ht="7.5" customHeight="1" thickBot="1">
      <c r="B23" s="102"/>
      <c r="C23" s="102"/>
      <c r="D23" s="105"/>
      <c r="E23" s="105"/>
      <c r="F23" s="105"/>
      <c r="H23" s="102"/>
      <c r="I23" s="102"/>
      <c r="J23" s="105"/>
      <c r="K23" s="105"/>
      <c r="L23" s="105"/>
    </row>
    <row r="24" spans="2:12" s="112" customFormat="1" ht="25.5" customHeight="1" thickBot="1">
      <c r="B24" s="416" t="s">
        <v>3</v>
      </c>
      <c r="C24" s="417"/>
      <c r="D24" s="96">
        <f>SUM(D8:D23)</f>
        <v>351699323.78938353</v>
      </c>
      <c r="E24" s="96">
        <f>SUM(E8:E23)</f>
        <v>973439626.375</v>
      </c>
      <c r="F24" s="96">
        <f>SUM(F8:F23)</f>
        <v>1325138950.1643836</v>
      </c>
      <c r="H24" s="418" t="s">
        <v>3</v>
      </c>
      <c r="I24" s="420"/>
      <c r="J24" s="97">
        <f>SUM(J8:J23)</f>
        <v>4898269235.573782</v>
      </c>
      <c r="K24" s="97">
        <f>SUM(K8:K23)</f>
        <v>5274446235.5487528</v>
      </c>
      <c r="L24" s="97">
        <f>SUM(L8:L23)</f>
        <v>10172715471.122538</v>
      </c>
    </row>
    <row r="25" spans="2:12"/>
    <row r="26" spans="2:12" ht="15" thickBot="1"/>
    <row r="27" spans="2:12" ht="23.25" customHeight="1" thickBot="1">
      <c r="B27" s="421" t="s">
        <v>574</v>
      </c>
      <c r="C27" s="422"/>
      <c r="D27" s="422"/>
      <c r="E27" s="422"/>
      <c r="F27" s="423"/>
      <c r="H27" s="429" t="s">
        <v>575</v>
      </c>
      <c r="I27" s="430"/>
      <c r="J27" s="430"/>
      <c r="K27" s="430"/>
      <c r="L27" s="431"/>
    </row>
    <row r="28" spans="2:12" ht="7.5" customHeight="1" thickBot="1">
      <c r="B28" s="102"/>
      <c r="C28" s="102"/>
      <c r="D28" s="105"/>
      <c r="E28" s="105"/>
      <c r="F28" s="105"/>
      <c r="H28" s="102"/>
      <c r="I28" s="102"/>
      <c r="J28" s="105"/>
      <c r="K28" s="105"/>
      <c r="L28" s="105"/>
    </row>
    <row r="29" spans="2:12" ht="26.25" thickBot="1">
      <c r="B29" s="149" t="s">
        <v>264</v>
      </c>
      <c r="C29" s="59" t="s">
        <v>266</v>
      </c>
      <c r="D29" s="60" t="s">
        <v>1</v>
      </c>
      <c r="E29" s="61" t="s">
        <v>481</v>
      </c>
      <c r="F29" s="60" t="s">
        <v>3</v>
      </c>
      <c r="H29" s="148" t="s">
        <v>264</v>
      </c>
      <c r="I29" s="62" t="s">
        <v>266</v>
      </c>
      <c r="J29" s="63" t="s">
        <v>1</v>
      </c>
      <c r="K29" s="64" t="s">
        <v>483</v>
      </c>
      <c r="L29" s="63" t="s">
        <v>3</v>
      </c>
    </row>
    <row r="30" spans="2:12">
      <c r="B30" s="432" t="s">
        <v>482</v>
      </c>
      <c r="C30" s="433"/>
      <c r="D30" s="434" t="s">
        <v>579</v>
      </c>
      <c r="E30" s="435"/>
      <c r="F30" s="436"/>
      <c r="H30" s="432" t="s">
        <v>482</v>
      </c>
      <c r="I30" s="433"/>
      <c r="J30" s="434" t="s">
        <v>579</v>
      </c>
      <c r="K30" s="435"/>
      <c r="L30" s="436"/>
    </row>
    <row r="31" spans="2:12">
      <c r="B31" s="141" t="s">
        <v>656</v>
      </c>
      <c r="C31" s="108" t="s">
        <v>444</v>
      </c>
      <c r="D31" s="41">
        <v>463473809.22128773</v>
      </c>
      <c r="E31" s="41">
        <v>450645437.85441089</v>
      </c>
      <c r="F31" s="135">
        <f>SUM(D31:E31)</f>
        <v>914119247.07569861</v>
      </c>
      <c r="H31" s="141" t="s">
        <v>656</v>
      </c>
      <c r="I31" s="108" t="s">
        <v>444</v>
      </c>
      <c r="J31" s="41">
        <v>2758604804.6708503</v>
      </c>
      <c r="K31" s="41">
        <v>5826590810.4399223</v>
      </c>
      <c r="L31" s="135">
        <f>SUM(J31:K31)</f>
        <v>8585195615.1107731</v>
      </c>
    </row>
    <row r="32" spans="2:12">
      <c r="B32" s="207"/>
      <c r="C32" s="208"/>
      <c r="D32" s="208"/>
      <c r="E32" s="208"/>
      <c r="F32" s="209"/>
      <c r="H32" s="210"/>
      <c r="I32" s="211"/>
      <c r="J32" s="211"/>
      <c r="K32" s="211"/>
      <c r="L32" s="212"/>
    </row>
    <row r="33" spans="2:12">
      <c r="B33" s="141" t="s">
        <v>657</v>
      </c>
      <c r="C33" s="110" t="s">
        <v>357</v>
      </c>
      <c r="D33" s="109">
        <v>341298000.00000006</v>
      </c>
      <c r="E33" s="109">
        <v>88357856.142465755</v>
      </c>
      <c r="F33" s="145">
        <f>SUM(D33:E33)</f>
        <v>429655856.14246583</v>
      </c>
      <c r="H33" s="144" t="s">
        <v>657</v>
      </c>
      <c r="I33" s="110" t="s">
        <v>320</v>
      </c>
      <c r="J33" s="109">
        <v>851048811.94794512</v>
      </c>
      <c r="K33" s="109">
        <v>4066747627.9135561</v>
      </c>
      <c r="L33" s="145">
        <f>SUM(J33:K33)</f>
        <v>4917796439.8615017</v>
      </c>
    </row>
    <row r="34" spans="2:12">
      <c r="B34" s="207"/>
      <c r="C34" s="208"/>
      <c r="D34" s="208"/>
      <c r="E34" s="208"/>
      <c r="F34" s="209"/>
      <c r="H34" s="210"/>
      <c r="I34" s="211"/>
      <c r="J34" s="211"/>
      <c r="K34" s="211"/>
      <c r="L34" s="212"/>
    </row>
    <row r="35" spans="2:12">
      <c r="B35" s="141" t="s">
        <v>658</v>
      </c>
      <c r="C35" s="110" t="s">
        <v>360</v>
      </c>
      <c r="D35" s="109">
        <v>216514934.49303937</v>
      </c>
      <c r="E35" s="109">
        <v>403129164.67057192</v>
      </c>
      <c r="F35" s="145">
        <f>SUM(D35:E35)</f>
        <v>619644099.16361129</v>
      </c>
      <c r="H35" s="144" t="s">
        <v>658</v>
      </c>
      <c r="I35" s="110" t="s">
        <v>327</v>
      </c>
      <c r="J35" s="109">
        <v>77451000</v>
      </c>
      <c r="K35" s="109">
        <v>797931098.86301374</v>
      </c>
      <c r="L35" s="145">
        <f>SUM(J35:K35)</f>
        <v>875382098.86301374</v>
      </c>
    </row>
    <row r="36" spans="2:12">
      <c r="B36" s="207"/>
      <c r="C36" s="208"/>
      <c r="D36" s="208"/>
      <c r="E36" s="208"/>
      <c r="F36" s="209"/>
      <c r="H36" s="210"/>
      <c r="I36" s="211"/>
      <c r="J36" s="211"/>
      <c r="K36" s="211"/>
      <c r="L36" s="212"/>
    </row>
    <row r="37" spans="2:12">
      <c r="B37" s="141" t="s">
        <v>482</v>
      </c>
      <c r="C37" s="103" t="s">
        <v>482</v>
      </c>
      <c r="D37" s="115" t="s">
        <v>482</v>
      </c>
      <c r="E37" s="115" t="s">
        <v>482</v>
      </c>
      <c r="F37" s="150" t="s">
        <v>482</v>
      </c>
      <c r="H37" s="136" t="s">
        <v>700</v>
      </c>
      <c r="I37" s="110" t="s">
        <v>330</v>
      </c>
      <c r="J37" s="109">
        <v>56783048.972602688</v>
      </c>
      <c r="K37" s="109">
        <v>255508530.02739727</v>
      </c>
      <c r="L37" s="145">
        <f>SUM(J37:K37)</f>
        <v>312291578.99999994</v>
      </c>
    </row>
    <row r="38" spans="2:12">
      <c r="B38" s="207"/>
      <c r="C38" s="208"/>
      <c r="D38" s="208"/>
      <c r="E38" s="208"/>
      <c r="F38" s="209"/>
      <c r="H38" s="210"/>
      <c r="I38" s="211"/>
      <c r="J38" s="211"/>
      <c r="K38" s="211"/>
      <c r="L38" s="212"/>
    </row>
    <row r="39" spans="2:12">
      <c r="B39" s="141" t="s">
        <v>482</v>
      </c>
      <c r="C39" s="103" t="s">
        <v>482</v>
      </c>
      <c r="D39" s="115" t="s">
        <v>482</v>
      </c>
      <c r="E39" s="115" t="s">
        <v>482</v>
      </c>
      <c r="F39" s="150" t="s">
        <v>482</v>
      </c>
      <c r="H39" s="136" t="s">
        <v>707</v>
      </c>
      <c r="I39" s="110" t="s">
        <v>334</v>
      </c>
      <c r="J39" s="109">
        <v>7589344.0000000075</v>
      </c>
      <c r="K39" s="109">
        <v>16799158.94520548</v>
      </c>
      <c r="L39" s="145">
        <f>SUM(J39:K39)</f>
        <v>24388502.945205487</v>
      </c>
    </row>
    <row r="40" spans="2:12">
      <c r="B40" s="207"/>
      <c r="C40" s="208"/>
      <c r="D40" s="208"/>
      <c r="E40" s="208"/>
      <c r="F40" s="209"/>
      <c r="H40" s="210"/>
      <c r="I40" s="211"/>
      <c r="J40" s="211"/>
      <c r="K40" s="211"/>
      <c r="L40" s="212"/>
    </row>
    <row r="41" spans="2:12">
      <c r="B41" s="141" t="s">
        <v>482</v>
      </c>
      <c r="C41" s="103" t="s">
        <v>482</v>
      </c>
      <c r="D41" s="115" t="s">
        <v>482</v>
      </c>
      <c r="E41" s="115" t="s">
        <v>482</v>
      </c>
      <c r="F41" s="150" t="s">
        <v>482</v>
      </c>
      <c r="H41" s="136" t="s">
        <v>713</v>
      </c>
      <c r="I41" s="110" t="s">
        <v>358</v>
      </c>
      <c r="J41" s="109">
        <v>230818335.12054795</v>
      </c>
      <c r="K41" s="109">
        <v>361210031.6753425</v>
      </c>
      <c r="L41" s="145">
        <f>SUM(J41:K41)</f>
        <v>592028366.79589045</v>
      </c>
    </row>
    <row r="42" spans="2:12">
      <c r="B42" s="207"/>
      <c r="C42" s="208"/>
      <c r="D42" s="208"/>
      <c r="E42" s="208"/>
      <c r="F42" s="209"/>
      <c r="H42" s="210"/>
      <c r="I42" s="211"/>
      <c r="J42" s="211"/>
      <c r="K42" s="211"/>
      <c r="L42" s="212"/>
    </row>
    <row r="43" spans="2:12">
      <c r="B43" s="141" t="s">
        <v>482</v>
      </c>
      <c r="C43" s="103" t="s">
        <v>482</v>
      </c>
      <c r="D43" s="115" t="s">
        <v>482</v>
      </c>
      <c r="E43" s="115" t="s">
        <v>482</v>
      </c>
      <c r="F43" s="150" t="s">
        <v>482</v>
      </c>
      <c r="H43" s="136" t="s">
        <v>714</v>
      </c>
      <c r="I43" s="110" t="s">
        <v>443</v>
      </c>
      <c r="J43" s="109">
        <v>313412030.05479449</v>
      </c>
      <c r="K43" s="109">
        <v>1578292659.367671</v>
      </c>
      <c r="L43" s="145">
        <f>SUM(J43:K43)</f>
        <v>1891704689.4224656</v>
      </c>
    </row>
    <row r="44" spans="2:12">
      <c r="B44" s="207"/>
      <c r="C44" s="208"/>
      <c r="D44" s="208"/>
      <c r="E44" s="208"/>
      <c r="F44" s="209"/>
      <c r="H44" s="210"/>
      <c r="I44" s="211"/>
      <c r="J44" s="211"/>
      <c r="K44" s="211"/>
      <c r="L44" s="212"/>
    </row>
    <row r="45" spans="2:12">
      <c r="B45" s="141" t="s">
        <v>482</v>
      </c>
      <c r="C45" s="103" t="s">
        <v>482</v>
      </c>
      <c r="D45" s="115" t="s">
        <v>482</v>
      </c>
      <c r="E45" s="115" t="s">
        <v>482</v>
      </c>
      <c r="F45" s="150" t="s">
        <v>482</v>
      </c>
      <c r="H45" s="136" t="s">
        <v>715</v>
      </c>
      <c r="I45" s="110" t="s">
        <v>360</v>
      </c>
      <c r="J45" s="109">
        <v>483223398.60273975</v>
      </c>
      <c r="K45" s="109">
        <v>882124762.78460276</v>
      </c>
      <c r="L45" s="145">
        <f>SUM(J45:K45)</f>
        <v>1365348161.3873425</v>
      </c>
    </row>
    <row r="46" spans="2:12">
      <c r="B46" s="207"/>
      <c r="C46" s="208"/>
      <c r="D46" s="208"/>
      <c r="E46" s="208"/>
      <c r="F46" s="209"/>
      <c r="H46" s="210"/>
      <c r="I46" s="211"/>
      <c r="J46" s="211"/>
      <c r="K46" s="211"/>
      <c r="L46" s="212"/>
    </row>
    <row r="47" spans="2:12">
      <c r="B47" s="141" t="s">
        <v>482</v>
      </c>
      <c r="C47" s="103" t="s">
        <v>482</v>
      </c>
      <c r="D47" s="115" t="s">
        <v>482</v>
      </c>
      <c r="E47" s="115" t="s">
        <v>482</v>
      </c>
      <c r="F47" s="150" t="s">
        <v>482</v>
      </c>
      <c r="H47" s="136" t="s">
        <v>716</v>
      </c>
      <c r="I47" s="110" t="s">
        <v>352</v>
      </c>
      <c r="J47" s="109">
        <v>219452000</v>
      </c>
      <c r="K47" s="109">
        <v>956384953.58082199</v>
      </c>
      <c r="L47" s="145">
        <f>SUM(J47:K47)</f>
        <v>1175836953.580822</v>
      </c>
    </row>
    <row r="48" spans="2:12">
      <c r="B48" s="207"/>
      <c r="C48" s="208"/>
      <c r="D48" s="208"/>
      <c r="E48" s="208"/>
      <c r="F48" s="209"/>
      <c r="H48" s="210"/>
      <c r="I48" s="211"/>
      <c r="J48" s="211"/>
      <c r="K48" s="211"/>
      <c r="L48" s="212"/>
    </row>
    <row r="49" spans="2:12">
      <c r="B49" s="141" t="s">
        <v>482</v>
      </c>
      <c r="C49" s="103" t="s">
        <v>482</v>
      </c>
      <c r="D49" s="115" t="s">
        <v>482</v>
      </c>
      <c r="E49" s="115" t="s">
        <v>482</v>
      </c>
      <c r="F49" s="150" t="s">
        <v>482</v>
      </c>
      <c r="H49" s="136" t="s">
        <v>571</v>
      </c>
      <c r="I49" s="110" t="s">
        <v>357</v>
      </c>
      <c r="J49" s="109">
        <v>244579691.03502741</v>
      </c>
      <c r="K49" s="109">
        <v>656804818.81992602</v>
      </c>
      <c r="L49" s="135">
        <f>SUM(J49:K49)</f>
        <v>901384509.85495341</v>
      </c>
    </row>
    <row r="50" spans="2:12">
      <c r="B50" s="207"/>
      <c r="C50" s="208"/>
      <c r="D50" s="208"/>
      <c r="E50" s="208"/>
      <c r="F50" s="209"/>
      <c r="H50" s="210"/>
      <c r="I50" s="211"/>
      <c r="J50" s="211"/>
      <c r="K50" s="211"/>
      <c r="L50" s="212"/>
    </row>
    <row r="51" spans="2:12" ht="15" thickBot="1">
      <c r="B51" s="151" t="s">
        <v>482</v>
      </c>
      <c r="C51" s="152" t="s">
        <v>482</v>
      </c>
      <c r="D51" s="153" t="s">
        <v>482</v>
      </c>
      <c r="E51" s="153" t="s">
        <v>482</v>
      </c>
      <c r="F51" s="154" t="s">
        <v>482</v>
      </c>
      <c r="H51" s="137" t="s">
        <v>572</v>
      </c>
      <c r="I51" s="146" t="s">
        <v>359</v>
      </c>
      <c r="J51" s="147">
        <v>37639999.999999985</v>
      </c>
      <c r="K51" s="147">
        <v>45349961.424657531</v>
      </c>
      <c r="L51" s="138">
        <f>SUM(J51:K51)</f>
        <v>82989961.424657524</v>
      </c>
    </row>
    <row r="52" spans="2:12" ht="7.5" customHeight="1" thickBot="1">
      <c r="B52" s="102"/>
      <c r="C52" s="102"/>
      <c r="D52" s="105"/>
      <c r="E52" s="105"/>
      <c r="F52" s="105"/>
      <c r="H52" s="102"/>
      <c r="I52" s="102"/>
      <c r="J52" s="105"/>
      <c r="K52" s="105"/>
      <c r="L52" s="105"/>
    </row>
    <row r="53" spans="2:12" s="112" customFormat="1" ht="24.75" customHeight="1" thickBot="1">
      <c r="B53" s="421" t="s">
        <v>3</v>
      </c>
      <c r="C53" s="423"/>
      <c r="D53" s="111">
        <f>SUM(D31:D52)</f>
        <v>1021286743.7143271</v>
      </c>
      <c r="E53" s="111">
        <f>SUM(E31:E52)</f>
        <v>942132458.66744852</v>
      </c>
      <c r="F53" s="111">
        <f>SUM(F31:F52)</f>
        <v>1963419202.3817759</v>
      </c>
      <c r="H53" s="429" t="s">
        <v>3</v>
      </c>
      <c r="I53" s="431"/>
      <c r="J53" s="113">
        <f>SUM(J31:J52)</f>
        <v>5280602464.4045076</v>
      </c>
      <c r="K53" s="113">
        <f>SUM(K31:K52)</f>
        <v>15443744413.842117</v>
      </c>
      <c r="L53" s="113">
        <f>SUM(L31:L52)</f>
        <v>20724346878.246624</v>
      </c>
    </row>
    <row r="54" spans="2:12"/>
    <row r="55" spans="2:12"/>
    <row r="56" spans="2:12"/>
    <row r="57" spans="2:12"/>
    <row r="58" spans="2:12"/>
    <row r="59" spans="2:12"/>
    <row r="60" spans="2:12"/>
  </sheetData>
  <mergeCells count="16">
    <mergeCell ref="B53:C53"/>
    <mergeCell ref="H27:L27"/>
    <mergeCell ref="H53:I53"/>
    <mergeCell ref="H30:I30"/>
    <mergeCell ref="J30:L30"/>
    <mergeCell ref="B30:C30"/>
    <mergeCell ref="D30:F30"/>
    <mergeCell ref="B4:F4"/>
    <mergeCell ref="B24:C24"/>
    <mergeCell ref="H4:L4"/>
    <mergeCell ref="H24:I24"/>
    <mergeCell ref="B27:F27"/>
    <mergeCell ref="D7:F7"/>
    <mergeCell ref="B7:C7"/>
    <mergeCell ref="H7:I7"/>
    <mergeCell ref="J7:L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0"/>
  <dimension ref="A1:WVQ33"/>
  <sheetViews>
    <sheetView showGridLines="0" workbookViewId="0">
      <selection activeCell="C3" sqref="C3"/>
    </sheetView>
  </sheetViews>
  <sheetFormatPr defaultColWidth="0" defaultRowHeight="12.75" zeroHeight="1"/>
  <cols>
    <col min="1" max="1" width="3.5703125" style="36" customWidth="1"/>
    <col min="2" max="2" width="2.85546875" style="36" customWidth="1"/>
    <col min="3" max="3" width="5.28515625" style="36" customWidth="1"/>
    <col min="4" max="4" width="21.28515625" style="38" customWidth="1"/>
    <col min="5" max="5" width="20.5703125" style="40" customWidth="1"/>
    <col min="6" max="6" width="20.7109375" style="40" customWidth="1"/>
    <col min="7" max="8" width="21.5703125" style="40" customWidth="1"/>
    <col min="9" max="9" width="2.85546875" style="36" customWidth="1"/>
    <col min="10" max="10" width="3.5703125" style="36" customWidth="1"/>
    <col min="11" max="258" width="9.140625" style="36" hidden="1"/>
    <col min="259" max="259" width="0.7109375" style="36" hidden="1"/>
    <col min="260" max="260" width="5.28515625" style="36" hidden="1"/>
    <col min="261" max="261" width="21.28515625" style="36" hidden="1"/>
    <col min="262" max="262" width="15.85546875" style="36" hidden="1"/>
    <col min="263" max="263" width="16.28515625" style="36" hidden="1"/>
    <col min="264" max="264" width="15.140625" style="36" hidden="1"/>
    <col min="265" max="265" width="15.5703125" style="36" hidden="1"/>
    <col min="266" max="514" width="9.140625" style="36" hidden="1"/>
    <col min="515" max="515" width="0.7109375" style="36" hidden="1"/>
    <col min="516" max="516" width="5.28515625" style="36" hidden="1"/>
    <col min="517" max="517" width="21.28515625" style="36" hidden="1"/>
    <col min="518" max="518" width="15.85546875" style="36" hidden="1"/>
    <col min="519" max="519" width="16.28515625" style="36" hidden="1"/>
    <col min="520" max="520" width="15.140625" style="36" hidden="1"/>
    <col min="521" max="521" width="15.5703125" style="36" hidden="1"/>
    <col min="522" max="770" width="9.140625" style="36" hidden="1"/>
    <col min="771" max="771" width="0.7109375" style="36" hidden="1"/>
    <col min="772" max="772" width="5.28515625" style="36" hidden="1"/>
    <col min="773" max="773" width="21.28515625" style="36" hidden="1"/>
    <col min="774" max="774" width="15.85546875" style="36" hidden="1"/>
    <col min="775" max="775" width="16.28515625" style="36" hidden="1"/>
    <col min="776" max="776" width="15.140625" style="36" hidden="1"/>
    <col min="777" max="777" width="15.5703125" style="36" hidden="1"/>
    <col min="778" max="1026" width="9.140625" style="36" hidden="1"/>
    <col min="1027" max="1027" width="0.7109375" style="36" hidden="1"/>
    <col min="1028" max="1028" width="5.28515625" style="36" hidden="1"/>
    <col min="1029" max="1029" width="21.28515625" style="36" hidden="1"/>
    <col min="1030" max="1030" width="15.85546875" style="36" hidden="1"/>
    <col min="1031" max="1031" width="16.28515625" style="36" hidden="1"/>
    <col min="1032" max="1032" width="15.140625" style="36" hidden="1"/>
    <col min="1033" max="1033" width="15.5703125" style="36" hidden="1"/>
    <col min="1034" max="1282" width="9.140625" style="36" hidden="1"/>
    <col min="1283" max="1283" width="0.7109375" style="36" hidden="1"/>
    <col min="1284" max="1284" width="5.28515625" style="36" hidden="1"/>
    <col min="1285" max="1285" width="21.28515625" style="36" hidden="1"/>
    <col min="1286" max="1286" width="15.85546875" style="36" hidden="1"/>
    <col min="1287" max="1287" width="16.28515625" style="36" hidden="1"/>
    <col min="1288" max="1288" width="15.140625" style="36" hidden="1"/>
    <col min="1289" max="1289" width="15.5703125" style="36" hidden="1"/>
    <col min="1290" max="1538" width="9.140625" style="36" hidden="1"/>
    <col min="1539" max="1539" width="0.7109375" style="36" hidden="1"/>
    <col min="1540" max="1540" width="5.28515625" style="36" hidden="1"/>
    <col min="1541" max="1541" width="21.28515625" style="36" hidden="1"/>
    <col min="1542" max="1542" width="15.85546875" style="36" hidden="1"/>
    <col min="1543" max="1543" width="16.28515625" style="36" hidden="1"/>
    <col min="1544" max="1544" width="15.140625" style="36" hidden="1"/>
    <col min="1545" max="1545" width="15.5703125" style="36" hidden="1"/>
    <col min="1546" max="1794" width="9.140625" style="36" hidden="1"/>
    <col min="1795" max="1795" width="0.7109375" style="36" hidden="1"/>
    <col min="1796" max="1796" width="5.28515625" style="36" hidden="1"/>
    <col min="1797" max="1797" width="21.28515625" style="36" hidden="1"/>
    <col min="1798" max="1798" width="15.85546875" style="36" hidden="1"/>
    <col min="1799" max="1799" width="16.28515625" style="36" hidden="1"/>
    <col min="1800" max="1800" width="15.140625" style="36" hidden="1"/>
    <col min="1801" max="1801" width="15.5703125" style="36" hidden="1"/>
    <col min="1802" max="2050" width="9.140625" style="36" hidden="1"/>
    <col min="2051" max="2051" width="0.7109375" style="36" hidden="1"/>
    <col min="2052" max="2052" width="5.28515625" style="36" hidden="1"/>
    <col min="2053" max="2053" width="21.28515625" style="36" hidden="1"/>
    <col min="2054" max="2054" width="15.85546875" style="36" hidden="1"/>
    <col min="2055" max="2055" width="16.28515625" style="36" hidden="1"/>
    <col min="2056" max="2056" width="15.140625" style="36" hidden="1"/>
    <col min="2057" max="2057" width="15.5703125" style="36" hidden="1"/>
    <col min="2058" max="2306" width="9.140625" style="36" hidden="1"/>
    <col min="2307" max="2307" width="0.7109375" style="36" hidden="1"/>
    <col min="2308" max="2308" width="5.28515625" style="36" hidden="1"/>
    <col min="2309" max="2309" width="21.28515625" style="36" hidden="1"/>
    <col min="2310" max="2310" width="15.85546875" style="36" hidden="1"/>
    <col min="2311" max="2311" width="16.28515625" style="36" hidden="1"/>
    <col min="2312" max="2312" width="15.140625" style="36" hidden="1"/>
    <col min="2313" max="2313" width="15.5703125" style="36" hidden="1"/>
    <col min="2314" max="2562" width="9.140625" style="36" hidden="1"/>
    <col min="2563" max="2563" width="0.7109375" style="36" hidden="1"/>
    <col min="2564" max="2564" width="5.28515625" style="36" hidden="1"/>
    <col min="2565" max="2565" width="21.28515625" style="36" hidden="1"/>
    <col min="2566" max="2566" width="15.85546875" style="36" hidden="1"/>
    <col min="2567" max="2567" width="16.28515625" style="36" hidden="1"/>
    <col min="2568" max="2568" width="15.140625" style="36" hidden="1"/>
    <col min="2569" max="2569" width="15.5703125" style="36" hidden="1"/>
    <col min="2570" max="2818" width="9.140625" style="36" hidden="1"/>
    <col min="2819" max="2819" width="0.7109375" style="36" hidden="1"/>
    <col min="2820" max="2820" width="5.28515625" style="36" hidden="1"/>
    <col min="2821" max="2821" width="21.28515625" style="36" hidden="1"/>
    <col min="2822" max="2822" width="15.85546875" style="36" hidden="1"/>
    <col min="2823" max="2823" width="16.28515625" style="36" hidden="1"/>
    <col min="2824" max="2824" width="15.140625" style="36" hidden="1"/>
    <col min="2825" max="2825" width="15.5703125" style="36" hidden="1"/>
    <col min="2826" max="3074" width="9.140625" style="36" hidden="1"/>
    <col min="3075" max="3075" width="0.7109375" style="36" hidden="1"/>
    <col min="3076" max="3076" width="5.28515625" style="36" hidden="1"/>
    <col min="3077" max="3077" width="21.28515625" style="36" hidden="1"/>
    <col min="3078" max="3078" width="15.85546875" style="36" hidden="1"/>
    <col min="3079" max="3079" width="16.28515625" style="36" hidden="1"/>
    <col min="3080" max="3080" width="15.140625" style="36" hidden="1"/>
    <col min="3081" max="3081" width="15.5703125" style="36" hidden="1"/>
    <col min="3082" max="3330" width="9.140625" style="36" hidden="1"/>
    <col min="3331" max="3331" width="0.7109375" style="36" hidden="1"/>
    <col min="3332" max="3332" width="5.28515625" style="36" hidden="1"/>
    <col min="3333" max="3333" width="21.28515625" style="36" hidden="1"/>
    <col min="3334" max="3334" width="15.85546875" style="36" hidden="1"/>
    <col min="3335" max="3335" width="16.28515625" style="36" hidden="1"/>
    <col min="3336" max="3336" width="15.140625" style="36" hidden="1"/>
    <col min="3337" max="3337" width="15.5703125" style="36" hidden="1"/>
    <col min="3338" max="3586" width="9.140625" style="36" hidden="1"/>
    <col min="3587" max="3587" width="0.7109375" style="36" hidden="1"/>
    <col min="3588" max="3588" width="5.28515625" style="36" hidden="1"/>
    <col min="3589" max="3589" width="21.28515625" style="36" hidden="1"/>
    <col min="3590" max="3590" width="15.85546875" style="36" hidden="1"/>
    <col min="3591" max="3591" width="16.28515625" style="36" hidden="1"/>
    <col min="3592" max="3592" width="15.140625" style="36" hidden="1"/>
    <col min="3593" max="3593" width="15.5703125" style="36" hidden="1"/>
    <col min="3594" max="3842" width="9.140625" style="36" hidden="1"/>
    <col min="3843" max="3843" width="0.7109375" style="36" hidden="1"/>
    <col min="3844" max="3844" width="5.28515625" style="36" hidden="1"/>
    <col min="3845" max="3845" width="21.28515625" style="36" hidden="1"/>
    <col min="3846" max="3846" width="15.85546875" style="36" hidden="1"/>
    <col min="3847" max="3847" width="16.28515625" style="36" hidden="1"/>
    <col min="3848" max="3848" width="15.140625" style="36" hidden="1"/>
    <col min="3849" max="3849" width="15.5703125" style="36" hidden="1"/>
    <col min="3850" max="4098" width="9.140625" style="36" hidden="1"/>
    <col min="4099" max="4099" width="0.7109375" style="36" hidden="1"/>
    <col min="4100" max="4100" width="5.28515625" style="36" hidden="1"/>
    <col min="4101" max="4101" width="21.28515625" style="36" hidden="1"/>
    <col min="4102" max="4102" width="15.85546875" style="36" hidden="1"/>
    <col min="4103" max="4103" width="16.28515625" style="36" hidden="1"/>
    <col min="4104" max="4104" width="15.140625" style="36" hidden="1"/>
    <col min="4105" max="4105" width="15.5703125" style="36" hidden="1"/>
    <col min="4106" max="4354" width="9.140625" style="36" hidden="1"/>
    <col min="4355" max="4355" width="0.7109375" style="36" hidden="1"/>
    <col min="4356" max="4356" width="5.28515625" style="36" hidden="1"/>
    <col min="4357" max="4357" width="21.28515625" style="36" hidden="1"/>
    <col min="4358" max="4358" width="15.85546875" style="36" hidden="1"/>
    <col min="4359" max="4359" width="16.28515625" style="36" hidden="1"/>
    <col min="4360" max="4360" width="15.140625" style="36" hidden="1"/>
    <col min="4361" max="4361" width="15.5703125" style="36" hidden="1"/>
    <col min="4362" max="4610" width="9.140625" style="36" hidden="1"/>
    <col min="4611" max="4611" width="0.7109375" style="36" hidden="1"/>
    <col min="4612" max="4612" width="5.28515625" style="36" hidden="1"/>
    <col min="4613" max="4613" width="21.28515625" style="36" hidden="1"/>
    <col min="4614" max="4614" width="15.85546875" style="36" hidden="1"/>
    <col min="4615" max="4615" width="16.28515625" style="36" hidden="1"/>
    <col min="4616" max="4616" width="15.140625" style="36" hidden="1"/>
    <col min="4617" max="4617" width="15.5703125" style="36" hidden="1"/>
    <col min="4618" max="4866" width="9.140625" style="36" hidden="1"/>
    <col min="4867" max="4867" width="0.7109375" style="36" hidden="1"/>
    <col min="4868" max="4868" width="5.28515625" style="36" hidden="1"/>
    <col min="4869" max="4869" width="21.28515625" style="36" hidden="1"/>
    <col min="4870" max="4870" width="15.85546875" style="36" hidden="1"/>
    <col min="4871" max="4871" width="16.28515625" style="36" hidden="1"/>
    <col min="4872" max="4872" width="15.140625" style="36" hidden="1"/>
    <col min="4873" max="4873" width="15.5703125" style="36" hidden="1"/>
    <col min="4874" max="5122" width="9.140625" style="36" hidden="1"/>
    <col min="5123" max="5123" width="0.7109375" style="36" hidden="1"/>
    <col min="5124" max="5124" width="5.28515625" style="36" hidden="1"/>
    <col min="5125" max="5125" width="21.28515625" style="36" hidden="1"/>
    <col min="5126" max="5126" width="15.85546875" style="36" hidden="1"/>
    <col min="5127" max="5127" width="16.28515625" style="36" hidden="1"/>
    <col min="5128" max="5128" width="15.140625" style="36" hidden="1"/>
    <col min="5129" max="5129" width="15.5703125" style="36" hidden="1"/>
    <col min="5130" max="5378" width="9.140625" style="36" hidden="1"/>
    <col min="5379" max="5379" width="0.7109375" style="36" hidden="1"/>
    <col min="5380" max="5380" width="5.28515625" style="36" hidden="1"/>
    <col min="5381" max="5381" width="21.28515625" style="36" hidden="1"/>
    <col min="5382" max="5382" width="15.85546875" style="36" hidden="1"/>
    <col min="5383" max="5383" width="16.28515625" style="36" hidden="1"/>
    <col min="5384" max="5384" width="15.140625" style="36" hidden="1"/>
    <col min="5385" max="5385" width="15.5703125" style="36" hidden="1"/>
    <col min="5386" max="5634" width="9.140625" style="36" hidden="1"/>
    <col min="5635" max="5635" width="0.7109375" style="36" hidden="1"/>
    <col min="5636" max="5636" width="5.28515625" style="36" hidden="1"/>
    <col min="5637" max="5637" width="21.28515625" style="36" hidden="1"/>
    <col min="5638" max="5638" width="15.85546875" style="36" hidden="1"/>
    <col min="5639" max="5639" width="16.28515625" style="36" hidden="1"/>
    <col min="5640" max="5640" width="15.140625" style="36" hidden="1"/>
    <col min="5641" max="5641" width="15.5703125" style="36" hidden="1"/>
    <col min="5642" max="5890" width="9.140625" style="36" hidden="1"/>
    <col min="5891" max="5891" width="0.7109375" style="36" hidden="1"/>
    <col min="5892" max="5892" width="5.28515625" style="36" hidden="1"/>
    <col min="5893" max="5893" width="21.28515625" style="36" hidden="1"/>
    <col min="5894" max="5894" width="15.85546875" style="36" hidden="1"/>
    <col min="5895" max="5895" width="16.28515625" style="36" hidden="1"/>
    <col min="5896" max="5896" width="15.140625" style="36" hidden="1"/>
    <col min="5897" max="5897" width="15.5703125" style="36" hidden="1"/>
    <col min="5898" max="6146" width="9.140625" style="36" hidden="1"/>
    <col min="6147" max="6147" width="0.7109375" style="36" hidden="1"/>
    <col min="6148" max="6148" width="5.28515625" style="36" hidden="1"/>
    <col min="6149" max="6149" width="21.28515625" style="36" hidden="1"/>
    <col min="6150" max="6150" width="15.85546875" style="36" hidden="1"/>
    <col min="6151" max="6151" width="16.28515625" style="36" hidden="1"/>
    <col min="6152" max="6152" width="15.140625" style="36" hidden="1"/>
    <col min="6153" max="6153" width="15.5703125" style="36" hidden="1"/>
    <col min="6154" max="6402" width="9.140625" style="36" hidden="1"/>
    <col min="6403" max="6403" width="0.7109375" style="36" hidden="1"/>
    <col min="6404" max="6404" width="5.28515625" style="36" hidden="1"/>
    <col min="6405" max="6405" width="21.28515625" style="36" hidden="1"/>
    <col min="6406" max="6406" width="15.85546875" style="36" hidden="1"/>
    <col min="6407" max="6407" width="16.28515625" style="36" hidden="1"/>
    <col min="6408" max="6408" width="15.140625" style="36" hidden="1"/>
    <col min="6409" max="6409" width="15.5703125" style="36" hidden="1"/>
    <col min="6410" max="6658" width="9.140625" style="36" hidden="1"/>
    <col min="6659" max="6659" width="0.7109375" style="36" hidden="1"/>
    <col min="6660" max="6660" width="5.28515625" style="36" hidden="1"/>
    <col min="6661" max="6661" width="21.28515625" style="36" hidden="1"/>
    <col min="6662" max="6662" width="15.85546875" style="36" hidden="1"/>
    <col min="6663" max="6663" width="16.28515625" style="36" hidden="1"/>
    <col min="6664" max="6664" width="15.140625" style="36" hidden="1"/>
    <col min="6665" max="6665" width="15.5703125" style="36" hidden="1"/>
    <col min="6666" max="6914" width="9.140625" style="36" hidden="1"/>
    <col min="6915" max="6915" width="0.7109375" style="36" hidden="1"/>
    <col min="6916" max="6916" width="5.28515625" style="36" hidden="1"/>
    <col min="6917" max="6917" width="21.28515625" style="36" hidden="1"/>
    <col min="6918" max="6918" width="15.85546875" style="36" hidden="1"/>
    <col min="6919" max="6919" width="16.28515625" style="36" hidden="1"/>
    <col min="6920" max="6920" width="15.140625" style="36" hidden="1"/>
    <col min="6921" max="6921" width="15.5703125" style="36" hidden="1"/>
    <col min="6922" max="7170" width="9.140625" style="36" hidden="1"/>
    <col min="7171" max="7171" width="0.7109375" style="36" hidden="1"/>
    <col min="7172" max="7172" width="5.28515625" style="36" hidden="1"/>
    <col min="7173" max="7173" width="21.28515625" style="36" hidden="1"/>
    <col min="7174" max="7174" width="15.85546875" style="36" hidden="1"/>
    <col min="7175" max="7175" width="16.28515625" style="36" hidden="1"/>
    <col min="7176" max="7176" width="15.140625" style="36" hidden="1"/>
    <col min="7177" max="7177" width="15.5703125" style="36" hidden="1"/>
    <col min="7178" max="7426" width="9.140625" style="36" hidden="1"/>
    <col min="7427" max="7427" width="0.7109375" style="36" hidden="1"/>
    <col min="7428" max="7428" width="5.28515625" style="36" hidden="1"/>
    <col min="7429" max="7429" width="21.28515625" style="36" hidden="1"/>
    <col min="7430" max="7430" width="15.85546875" style="36" hidden="1"/>
    <col min="7431" max="7431" width="16.28515625" style="36" hidden="1"/>
    <col min="7432" max="7432" width="15.140625" style="36" hidden="1"/>
    <col min="7433" max="7433" width="15.5703125" style="36" hidden="1"/>
    <col min="7434" max="7682" width="9.140625" style="36" hidden="1"/>
    <col min="7683" max="7683" width="0.7109375" style="36" hidden="1"/>
    <col min="7684" max="7684" width="5.28515625" style="36" hidden="1"/>
    <col min="7685" max="7685" width="21.28515625" style="36" hidden="1"/>
    <col min="7686" max="7686" width="15.85546875" style="36" hidden="1"/>
    <col min="7687" max="7687" width="16.28515625" style="36" hidden="1"/>
    <col min="7688" max="7688" width="15.140625" style="36" hidden="1"/>
    <col min="7689" max="7689" width="15.5703125" style="36" hidden="1"/>
    <col min="7690" max="7938" width="9.140625" style="36" hidden="1"/>
    <col min="7939" max="7939" width="0.7109375" style="36" hidden="1"/>
    <col min="7940" max="7940" width="5.28515625" style="36" hidden="1"/>
    <col min="7941" max="7941" width="21.28515625" style="36" hidden="1"/>
    <col min="7942" max="7942" width="15.85546875" style="36" hidden="1"/>
    <col min="7943" max="7943" width="16.28515625" style="36" hidden="1"/>
    <col min="7944" max="7944" width="15.140625" style="36" hidden="1"/>
    <col min="7945" max="7945" width="15.5703125" style="36" hidden="1"/>
    <col min="7946" max="8194" width="9.140625" style="36" hidden="1"/>
    <col min="8195" max="8195" width="0.7109375" style="36" hidden="1"/>
    <col min="8196" max="8196" width="5.28515625" style="36" hidden="1"/>
    <col min="8197" max="8197" width="21.28515625" style="36" hidden="1"/>
    <col min="8198" max="8198" width="15.85546875" style="36" hidden="1"/>
    <col min="8199" max="8199" width="16.28515625" style="36" hidden="1"/>
    <col min="8200" max="8200" width="15.140625" style="36" hidden="1"/>
    <col min="8201" max="8201" width="15.5703125" style="36" hidden="1"/>
    <col min="8202" max="8450" width="9.140625" style="36" hidden="1"/>
    <col min="8451" max="8451" width="0.7109375" style="36" hidden="1"/>
    <col min="8452" max="8452" width="5.28515625" style="36" hidden="1"/>
    <col min="8453" max="8453" width="21.28515625" style="36" hidden="1"/>
    <col min="8454" max="8454" width="15.85546875" style="36" hidden="1"/>
    <col min="8455" max="8455" width="16.28515625" style="36" hidden="1"/>
    <col min="8456" max="8456" width="15.140625" style="36" hidden="1"/>
    <col min="8457" max="8457" width="15.5703125" style="36" hidden="1"/>
    <col min="8458" max="8706" width="9.140625" style="36" hidden="1"/>
    <col min="8707" max="8707" width="0.7109375" style="36" hidden="1"/>
    <col min="8708" max="8708" width="5.28515625" style="36" hidden="1"/>
    <col min="8709" max="8709" width="21.28515625" style="36" hidden="1"/>
    <col min="8710" max="8710" width="15.85546875" style="36" hidden="1"/>
    <col min="8711" max="8711" width="16.28515625" style="36" hidden="1"/>
    <col min="8712" max="8712" width="15.140625" style="36" hidden="1"/>
    <col min="8713" max="8713" width="15.5703125" style="36" hidden="1"/>
    <col min="8714" max="8962" width="9.140625" style="36" hidden="1"/>
    <col min="8963" max="8963" width="0.7109375" style="36" hidden="1"/>
    <col min="8964" max="8964" width="5.28515625" style="36" hidden="1"/>
    <col min="8965" max="8965" width="21.28515625" style="36" hidden="1"/>
    <col min="8966" max="8966" width="15.85546875" style="36" hidden="1"/>
    <col min="8967" max="8967" width="16.28515625" style="36" hidden="1"/>
    <col min="8968" max="8968" width="15.140625" style="36" hidden="1"/>
    <col min="8969" max="8969" width="15.5703125" style="36" hidden="1"/>
    <col min="8970" max="9218" width="9.140625" style="36" hidden="1"/>
    <col min="9219" max="9219" width="0.7109375" style="36" hidden="1"/>
    <col min="9220" max="9220" width="5.28515625" style="36" hidden="1"/>
    <col min="9221" max="9221" width="21.28515625" style="36" hidden="1"/>
    <col min="9222" max="9222" width="15.85546875" style="36" hidden="1"/>
    <col min="9223" max="9223" width="16.28515625" style="36" hidden="1"/>
    <col min="9224" max="9224" width="15.140625" style="36" hidden="1"/>
    <col min="9225" max="9225" width="15.5703125" style="36" hidden="1"/>
    <col min="9226" max="9474" width="9.140625" style="36" hidden="1"/>
    <col min="9475" max="9475" width="0.7109375" style="36" hidden="1"/>
    <col min="9476" max="9476" width="5.28515625" style="36" hidden="1"/>
    <col min="9477" max="9477" width="21.28515625" style="36" hidden="1"/>
    <col min="9478" max="9478" width="15.85546875" style="36" hidden="1"/>
    <col min="9479" max="9479" width="16.28515625" style="36" hidden="1"/>
    <col min="9480" max="9480" width="15.140625" style="36" hidden="1"/>
    <col min="9481" max="9481" width="15.5703125" style="36" hidden="1"/>
    <col min="9482" max="9730" width="9.140625" style="36" hidden="1"/>
    <col min="9731" max="9731" width="0.7109375" style="36" hidden="1"/>
    <col min="9732" max="9732" width="5.28515625" style="36" hidden="1"/>
    <col min="9733" max="9733" width="21.28515625" style="36" hidden="1"/>
    <col min="9734" max="9734" width="15.85546875" style="36" hidden="1"/>
    <col min="9735" max="9735" width="16.28515625" style="36" hidden="1"/>
    <col min="9736" max="9736" width="15.140625" style="36" hidden="1"/>
    <col min="9737" max="9737" width="15.5703125" style="36" hidden="1"/>
    <col min="9738" max="9986" width="9.140625" style="36" hidden="1"/>
    <col min="9987" max="9987" width="0.7109375" style="36" hidden="1"/>
    <col min="9988" max="9988" width="5.28515625" style="36" hidden="1"/>
    <col min="9989" max="9989" width="21.28515625" style="36" hidden="1"/>
    <col min="9990" max="9990" width="15.85546875" style="36" hidden="1"/>
    <col min="9991" max="9991" width="16.28515625" style="36" hidden="1"/>
    <col min="9992" max="9992" width="15.140625" style="36" hidden="1"/>
    <col min="9993" max="9993" width="15.5703125" style="36" hidden="1"/>
    <col min="9994" max="10242" width="9.140625" style="36" hidden="1"/>
    <col min="10243" max="10243" width="0.7109375" style="36" hidden="1"/>
    <col min="10244" max="10244" width="5.28515625" style="36" hidden="1"/>
    <col min="10245" max="10245" width="21.28515625" style="36" hidden="1"/>
    <col min="10246" max="10246" width="15.85546875" style="36" hidden="1"/>
    <col min="10247" max="10247" width="16.28515625" style="36" hidden="1"/>
    <col min="10248" max="10248" width="15.140625" style="36" hidden="1"/>
    <col min="10249" max="10249" width="15.5703125" style="36" hidden="1"/>
    <col min="10250" max="10498" width="9.140625" style="36" hidden="1"/>
    <col min="10499" max="10499" width="0.7109375" style="36" hidden="1"/>
    <col min="10500" max="10500" width="5.28515625" style="36" hidden="1"/>
    <col min="10501" max="10501" width="21.28515625" style="36" hidden="1"/>
    <col min="10502" max="10502" width="15.85546875" style="36" hidden="1"/>
    <col min="10503" max="10503" width="16.28515625" style="36" hidden="1"/>
    <col min="10504" max="10504" width="15.140625" style="36" hidden="1"/>
    <col min="10505" max="10505" width="15.5703125" style="36" hidden="1"/>
    <col min="10506" max="10754" width="9.140625" style="36" hidden="1"/>
    <col min="10755" max="10755" width="0.7109375" style="36" hidden="1"/>
    <col min="10756" max="10756" width="5.28515625" style="36" hidden="1"/>
    <col min="10757" max="10757" width="21.28515625" style="36" hidden="1"/>
    <col min="10758" max="10758" width="15.85546875" style="36" hidden="1"/>
    <col min="10759" max="10759" width="16.28515625" style="36" hidden="1"/>
    <col min="10760" max="10760" width="15.140625" style="36" hidden="1"/>
    <col min="10761" max="10761" width="15.5703125" style="36" hidden="1"/>
    <col min="10762" max="11010" width="9.140625" style="36" hidden="1"/>
    <col min="11011" max="11011" width="0.7109375" style="36" hidden="1"/>
    <col min="11012" max="11012" width="5.28515625" style="36" hidden="1"/>
    <col min="11013" max="11013" width="21.28515625" style="36" hidden="1"/>
    <col min="11014" max="11014" width="15.85546875" style="36" hidden="1"/>
    <col min="11015" max="11015" width="16.28515625" style="36" hidden="1"/>
    <col min="11016" max="11016" width="15.140625" style="36" hidden="1"/>
    <col min="11017" max="11017" width="15.5703125" style="36" hidden="1"/>
    <col min="11018" max="11266" width="9.140625" style="36" hidden="1"/>
    <col min="11267" max="11267" width="0.7109375" style="36" hidden="1"/>
    <col min="11268" max="11268" width="5.28515625" style="36" hidden="1"/>
    <col min="11269" max="11269" width="21.28515625" style="36" hidden="1"/>
    <col min="11270" max="11270" width="15.85546875" style="36" hidden="1"/>
    <col min="11271" max="11271" width="16.28515625" style="36" hidden="1"/>
    <col min="11272" max="11272" width="15.140625" style="36" hidden="1"/>
    <col min="11273" max="11273" width="15.5703125" style="36" hidden="1"/>
    <col min="11274" max="11522" width="9.140625" style="36" hidden="1"/>
    <col min="11523" max="11523" width="0.7109375" style="36" hidden="1"/>
    <col min="11524" max="11524" width="5.28515625" style="36" hidden="1"/>
    <col min="11525" max="11525" width="21.28515625" style="36" hidden="1"/>
    <col min="11526" max="11526" width="15.85546875" style="36" hidden="1"/>
    <col min="11527" max="11527" width="16.28515625" style="36" hidden="1"/>
    <col min="11528" max="11528" width="15.140625" style="36" hidden="1"/>
    <col min="11529" max="11529" width="15.5703125" style="36" hidden="1"/>
    <col min="11530" max="11778" width="9.140625" style="36" hidden="1"/>
    <col min="11779" max="11779" width="0.7109375" style="36" hidden="1"/>
    <col min="11780" max="11780" width="5.28515625" style="36" hidden="1"/>
    <col min="11781" max="11781" width="21.28515625" style="36" hidden="1"/>
    <col min="11782" max="11782" width="15.85546875" style="36" hidden="1"/>
    <col min="11783" max="11783" width="16.28515625" style="36" hidden="1"/>
    <col min="11784" max="11784" width="15.140625" style="36" hidden="1"/>
    <col min="11785" max="11785" width="15.5703125" style="36" hidden="1"/>
    <col min="11786" max="12034" width="9.140625" style="36" hidden="1"/>
    <col min="12035" max="12035" width="0.7109375" style="36" hidden="1"/>
    <col min="12036" max="12036" width="5.28515625" style="36" hidden="1"/>
    <col min="12037" max="12037" width="21.28515625" style="36" hidden="1"/>
    <col min="12038" max="12038" width="15.85546875" style="36" hidden="1"/>
    <col min="12039" max="12039" width="16.28515625" style="36" hidden="1"/>
    <col min="12040" max="12040" width="15.140625" style="36" hidden="1"/>
    <col min="12041" max="12041" width="15.5703125" style="36" hidden="1"/>
    <col min="12042" max="12290" width="9.140625" style="36" hidden="1"/>
    <col min="12291" max="12291" width="0.7109375" style="36" hidden="1"/>
    <col min="12292" max="12292" width="5.28515625" style="36" hidden="1"/>
    <col min="12293" max="12293" width="21.28515625" style="36" hidden="1"/>
    <col min="12294" max="12294" width="15.85546875" style="36" hidden="1"/>
    <col min="12295" max="12295" width="16.28515625" style="36" hidden="1"/>
    <col min="12296" max="12296" width="15.140625" style="36" hidden="1"/>
    <col min="12297" max="12297" width="15.5703125" style="36" hidden="1"/>
    <col min="12298" max="12546" width="9.140625" style="36" hidden="1"/>
    <col min="12547" max="12547" width="0.7109375" style="36" hidden="1"/>
    <col min="12548" max="12548" width="5.28515625" style="36" hidden="1"/>
    <col min="12549" max="12549" width="21.28515625" style="36" hidden="1"/>
    <col min="12550" max="12550" width="15.85546875" style="36" hidden="1"/>
    <col min="12551" max="12551" width="16.28515625" style="36" hidden="1"/>
    <col min="12552" max="12552" width="15.140625" style="36" hidden="1"/>
    <col min="12553" max="12553" width="15.5703125" style="36" hidden="1"/>
    <col min="12554" max="12802" width="9.140625" style="36" hidden="1"/>
    <col min="12803" max="12803" width="0.7109375" style="36" hidden="1"/>
    <col min="12804" max="12804" width="5.28515625" style="36" hidden="1"/>
    <col min="12805" max="12805" width="21.28515625" style="36" hidden="1"/>
    <col min="12806" max="12806" width="15.85546875" style="36" hidden="1"/>
    <col min="12807" max="12807" width="16.28515625" style="36" hidden="1"/>
    <col min="12808" max="12808" width="15.140625" style="36" hidden="1"/>
    <col min="12809" max="12809" width="15.5703125" style="36" hidden="1"/>
    <col min="12810" max="13058" width="9.140625" style="36" hidden="1"/>
    <col min="13059" max="13059" width="0.7109375" style="36" hidden="1"/>
    <col min="13060" max="13060" width="5.28515625" style="36" hidden="1"/>
    <col min="13061" max="13061" width="21.28515625" style="36" hidden="1"/>
    <col min="13062" max="13062" width="15.85546875" style="36" hidden="1"/>
    <col min="13063" max="13063" width="16.28515625" style="36" hidden="1"/>
    <col min="13064" max="13064" width="15.140625" style="36" hidden="1"/>
    <col min="13065" max="13065" width="15.5703125" style="36" hidden="1"/>
    <col min="13066" max="13314" width="9.140625" style="36" hidden="1"/>
    <col min="13315" max="13315" width="0.7109375" style="36" hidden="1"/>
    <col min="13316" max="13316" width="5.28515625" style="36" hidden="1"/>
    <col min="13317" max="13317" width="21.28515625" style="36" hidden="1"/>
    <col min="13318" max="13318" width="15.85546875" style="36" hidden="1"/>
    <col min="13319" max="13319" width="16.28515625" style="36" hidden="1"/>
    <col min="13320" max="13320" width="15.140625" style="36" hidden="1"/>
    <col min="13321" max="13321" width="15.5703125" style="36" hidden="1"/>
    <col min="13322" max="13570" width="9.140625" style="36" hidden="1"/>
    <col min="13571" max="13571" width="0.7109375" style="36" hidden="1"/>
    <col min="13572" max="13572" width="5.28515625" style="36" hidden="1"/>
    <col min="13573" max="13573" width="21.28515625" style="36" hidden="1"/>
    <col min="13574" max="13574" width="15.85546875" style="36" hidden="1"/>
    <col min="13575" max="13575" width="16.28515625" style="36" hidden="1"/>
    <col min="13576" max="13576" width="15.140625" style="36" hidden="1"/>
    <col min="13577" max="13577" width="15.5703125" style="36" hidden="1"/>
    <col min="13578" max="13826" width="9.140625" style="36" hidden="1"/>
    <col min="13827" max="13827" width="0.7109375" style="36" hidden="1"/>
    <col min="13828" max="13828" width="5.28515625" style="36" hidden="1"/>
    <col min="13829" max="13829" width="21.28515625" style="36" hidden="1"/>
    <col min="13830" max="13830" width="15.85546875" style="36" hidden="1"/>
    <col min="13831" max="13831" width="16.28515625" style="36" hidden="1"/>
    <col min="13832" max="13832" width="15.140625" style="36" hidden="1"/>
    <col min="13833" max="13833" width="15.5703125" style="36" hidden="1"/>
    <col min="13834" max="14082" width="9.140625" style="36" hidden="1"/>
    <col min="14083" max="14083" width="0.7109375" style="36" hidden="1"/>
    <col min="14084" max="14084" width="5.28515625" style="36" hidden="1"/>
    <col min="14085" max="14085" width="21.28515625" style="36" hidden="1"/>
    <col min="14086" max="14086" width="15.85546875" style="36" hidden="1"/>
    <col min="14087" max="14087" width="16.28515625" style="36" hidden="1"/>
    <col min="14088" max="14088" width="15.140625" style="36" hidden="1"/>
    <col min="14089" max="14089" width="15.5703125" style="36" hidden="1"/>
    <col min="14090" max="14338" width="9.140625" style="36" hidden="1"/>
    <col min="14339" max="14339" width="0.7109375" style="36" hidden="1"/>
    <col min="14340" max="14340" width="5.28515625" style="36" hidden="1"/>
    <col min="14341" max="14341" width="21.28515625" style="36" hidden="1"/>
    <col min="14342" max="14342" width="15.85546875" style="36" hidden="1"/>
    <col min="14343" max="14343" width="16.28515625" style="36" hidden="1"/>
    <col min="14344" max="14344" width="15.140625" style="36" hidden="1"/>
    <col min="14345" max="14345" width="15.5703125" style="36" hidden="1"/>
    <col min="14346" max="14594" width="9.140625" style="36" hidden="1"/>
    <col min="14595" max="14595" width="0.7109375" style="36" hidden="1"/>
    <col min="14596" max="14596" width="5.28515625" style="36" hidden="1"/>
    <col min="14597" max="14597" width="21.28515625" style="36" hidden="1"/>
    <col min="14598" max="14598" width="15.85546875" style="36" hidden="1"/>
    <col min="14599" max="14599" width="16.28515625" style="36" hidden="1"/>
    <col min="14600" max="14600" width="15.140625" style="36" hidden="1"/>
    <col min="14601" max="14601" width="15.5703125" style="36" hidden="1"/>
    <col min="14602" max="14850" width="9.140625" style="36" hidden="1"/>
    <col min="14851" max="14851" width="0.7109375" style="36" hidden="1"/>
    <col min="14852" max="14852" width="5.28515625" style="36" hidden="1"/>
    <col min="14853" max="14853" width="21.28515625" style="36" hidden="1"/>
    <col min="14854" max="14854" width="15.85546875" style="36" hidden="1"/>
    <col min="14855" max="14855" width="16.28515625" style="36" hidden="1"/>
    <col min="14856" max="14856" width="15.140625" style="36" hidden="1"/>
    <col min="14857" max="14857" width="15.5703125" style="36" hidden="1"/>
    <col min="14858" max="15106" width="9.140625" style="36" hidden="1"/>
    <col min="15107" max="15107" width="0.7109375" style="36" hidden="1"/>
    <col min="15108" max="15108" width="5.28515625" style="36" hidden="1"/>
    <col min="15109" max="15109" width="21.28515625" style="36" hidden="1"/>
    <col min="15110" max="15110" width="15.85546875" style="36" hidden="1"/>
    <col min="15111" max="15111" width="16.28515625" style="36" hidden="1"/>
    <col min="15112" max="15112" width="15.140625" style="36" hidden="1"/>
    <col min="15113" max="15113" width="15.5703125" style="36" hidden="1"/>
    <col min="15114" max="15362" width="9.140625" style="36" hidden="1"/>
    <col min="15363" max="15363" width="0.7109375" style="36" hidden="1"/>
    <col min="15364" max="15364" width="5.28515625" style="36" hidden="1"/>
    <col min="15365" max="15365" width="21.28515625" style="36" hidden="1"/>
    <col min="15366" max="15366" width="15.85546875" style="36" hidden="1"/>
    <col min="15367" max="15367" width="16.28515625" style="36" hidden="1"/>
    <col min="15368" max="15368" width="15.140625" style="36" hidden="1"/>
    <col min="15369" max="15369" width="15.5703125" style="36" hidden="1"/>
    <col min="15370" max="15618" width="9.140625" style="36" hidden="1"/>
    <col min="15619" max="15619" width="0.7109375" style="36" hidden="1"/>
    <col min="15620" max="15620" width="5.28515625" style="36" hidden="1"/>
    <col min="15621" max="15621" width="21.28515625" style="36" hidden="1"/>
    <col min="15622" max="15622" width="15.85546875" style="36" hidden="1"/>
    <col min="15623" max="15623" width="16.28515625" style="36" hidden="1"/>
    <col min="15624" max="15624" width="15.140625" style="36" hidden="1"/>
    <col min="15625" max="15625" width="15.5703125" style="36" hidden="1"/>
    <col min="15626" max="15874" width="9.140625" style="36" hidden="1"/>
    <col min="15875" max="15875" width="0.7109375" style="36" hidden="1"/>
    <col min="15876" max="15876" width="5.28515625" style="36" hidden="1"/>
    <col min="15877" max="15877" width="21.28515625" style="36" hidden="1"/>
    <col min="15878" max="15878" width="15.85546875" style="36" hidden="1"/>
    <col min="15879" max="15879" width="16.28515625" style="36" hidden="1"/>
    <col min="15880" max="15880" width="15.140625" style="36" hidden="1"/>
    <col min="15881" max="15881" width="15.5703125" style="36" hidden="1"/>
    <col min="15882" max="16130" width="9.140625" style="36" hidden="1"/>
    <col min="16131" max="16131" width="0.7109375" style="36" hidden="1"/>
    <col min="16132" max="16132" width="5.28515625" style="36" hidden="1"/>
    <col min="16133" max="16133" width="21.28515625" style="36" hidden="1"/>
    <col min="16134" max="16134" width="15.85546875" style="36" hidden="1"/>
    <col min="16135" max="16135" width="16.28515625" style="36" hidden="1"/>
    <col min="16136" max="16136" width="15.140625" style="36" hidden="1"/>
    <col min="16137" max="16137" width="15.5703125" style="36" hidden="1"/>
    <col min="16138" max="16384" width="9.140625" style="36" hidden="1"/>
  </cols>
  <sheetData>
    <row r="1" spans="2:9" ht="18.75" customHeight="1" thickBot="1">
      <c r="C1" s="67"/>
      <c r="D1" s="68"/>
      <c r="E1" s="69"/>
      <c r="F1" s="69"/>
      <c r="G1" s="69"/>
      <c r="H1" s="69"/>
    </row>
    <row r="2" spans="2:9" ht="15" customHeight="1" thickBot="1">
      <c r="B2" s="123"/>
      <c r="C2" s="119"/>
      <c r="D2" s="120"/>
      <c r="E2" s="121"/>
      <c r="F2" s="121"/>
      <c r="G2" s="121"/>
      <c r="H2" s="121"/>
      <c r="I2" s="122"/>
    </row>
    <row r="3" spans="2:9" ht="30" customHeight="1" thickBot="1">
      <c r="B3" s="124"/>
      <c r="C3" s="265" t="s">
        <v>724</v>
      </c>
      <c r="D3" s="266"/>
      <c r="E3" s="266"/>
      <c r="F3" s="266"/>
      <c r="G3" s="266"/>
      <c r="H3" s="267"/>
      <c r="I3" s="126"/>
    </row>
    <row r="4" spans="2:9" ht="36.75" customHeight="1" thickBot="1">
      <c r="B4" s="124"/>
      <c r="C4" s="117" t="s">
        <v>264</v>
      </c>
      <c r="D4" s="117" t="s">
        <v>449</v>
      </c>
      <c r="E4" s="118" t="s">
        <v>272</v>
      </c>
      <c r="F4" s="118" t="s">
        <v>2</v>
      </c>
      <c r="G4" s="118" t="s">
        <v>376</v>
      </c>
      <c r="H4" s="118" t="s">
        <v>273</v>
      </c>
      <c r="I4" s="126"/>
    </row>
    <row r="5" spans="2:9" ht="15" customHeight="1">
      <c r="B5" s="124"/>
      <c r="C5" s="442" t="s">
        <v>482</v>
      </c>
      <c r="D5" s="443"/>
      <c r="E5" s="437" t="s">
        <v>579</v>
      </c>
      <c r="F5" s="438"/>
      <c r="G5" s="438"/>
      <c r="H5" s="439"/>
      <c r="I5" s="126"/>
    </row>
    <row r="6" spans="2:9" ht="42" customHeight="1">
      <c r="B6" s="124"/>
      <c r="C6" s="131">
        <v>1</v>
      </c>
      <c r="D6" s="116" t="s">
        <v>13</v>
      </c>
      <c r="E6" s="41">
        <v>351699323.78938353</v>
      </c>
      <c r="F6" s="41">
        <v>528654590.61022735</v>
      </c>
      <c r="G6" s="41">
        <v>444785035.76477265</v>
      </c>
      <c r="H6" s="42">
        <f>SUM(E6:G6)</f>
        <v>1325138950.1643834</v>
      </c>
      <c r="I6" s="126"/>
    </row>
    <row r="7" spans="2:9" ht="42" customHeight="1">
      <c r="B7" s="124"/>
      <c r="C7" s="131">
        <v>2</v>
      </c>
      <c r="D7" s="73" t="s">
        <v>576</v>
      </c>
      <c r="E7" s="41">
        <v>4898269235.573782</v>
      </c>
      <c r="F7" s="41">
        <v>3464548693.2481256</v>
      </c>
      <c r="G7" s="41">
        <v>1809897542.3006282</v>
      </c>
      <c r="H7" s="42">
        <f>SUM(E7:G7)</f>
        <v>10172715471.122536</v>
      </c>
      <c r="I7" s="126"/>
    </row>
    <row r="8" spans="2:9" ht="42" customHeight="1">
      <c r="B8" s="124"/>
      <c r="C8" s="131">
        <v>3</v>
      </c>
      <c r="D8" s="73" t="s">
        <v>577</v>
      </c>
      <c r="E8" s="41">
        <v>1021286743.7143271</v>
      </c>
      <c r="F8" s="41">
        <v>581896750.00366437</v>
      </c>
      <c r="G8" s="41">
        <v>360235708.66378415</v>
      </c>
      <c r="H8" s="42">
        <f>SUM(E8:G8)</f>
        <v>1963419202.3817754</v>
      </c>
      <c r="I8" s="126"/>
    </row>
    <row r="9" spans="2:9" ht="42" customHeight="1">
      <c r="B9" s="124"/>
      <c r="C9" s="131">
        <v>4</v>
      </c>
      <c r="D9" s="73" t="s">
        <v>578</v>
      </c>
      <c r="E9" s="41">
        <v>5280602464.4045076</v>
      </c>
      <c r="F9" s="41">
        <v>9285992057.5831375</v>
      </c>
      <c r="G9" s="41">
        <v>6157752356.2589798</v>
      </c>
      <c r="H9" s="42">
        <f>SUM(E9:G9)</f>
        <v>20724346878.246624</v>
      </c>
      <c r="I9" s="126"/>
    </row>
    <row r="10" spans="2:9" ht="13.5" thickBot="1">
      <c r="B10" s="124"/>
      <c r="C10" s="132"/>
      <c r="D10" s="37"/>
      <c r="E10" s="39"/>
      <c r="F10" s="39"/>
      <c r="G10" s="39"/>
      <c r="H10" s="133"/>
      <c r="I10" s="126"/>
    </row>
    <row r="11" spans="2:9" ht="33" customHeight="1" thickBot="1">
      <c r="B11" s="124"/>
      <c r="C11" s="440" t="s">
        <v>3</v>
      </c>
      <c r="D11" s="441"/>
      <c r="E11" s="44">
        <f>SUM(E6:E9)</f>
        <v>11551857767.482</v>
      </c>
      <c r="F11" s="44">
        <f>SUM(F6:F10)</f>
        <v>13861092091.445154</v>
      </c>
      <c r="G11" s="44">
        <f>SUM(G6:G10)</f>
        <v>8772670642.9881649</v>
      </c>
      <c r="H11" s="44">
        <f>SUM(H6:H9)</f>
        <v>34185620501.915318</v>
      </c>
      <c r="I11" s="126"/>
    </row>
    <row r="12" spans="2:9" ht="15" customHeight="1" thickBot="1">
      <c r="B12" s="125"/>
      <c r="C12" s="128"/>
      <c r="D12" s="129"/>
      <c r="E12" s="130"/>
      <c r="F12" s="130"/>
      <c r="G12" s="130"/>
      <c r="H12" s="130"/>
      <c r="I12" s="127"/>
    </row>
    <row r="13" spans="2:9" ht="18.75" customHeight="1">
      <c r="C13" s="70"/>
      <c r="D13" s="71"/>
      <c r="E13" s="72"/>
      <c r="F13" s="72"/>
      <c r="G13" s="72"/>
      <c r="H13" s="72"/>
    </row>
    <row r="14" spans="2:9"/>
    <row r="15" spans="2:9"/>
    <row r="16" spans="2: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</sheetData>
  <mergeCells count="3">
    <mergeCell ref="C11:D11"/>
    <mergeCell ref="C5:D5"/>
    <mergeCell ref="E5:H5"/>
  </mergeCells>
  <dataValidations count="1">
    <dataValidation type="custom" allowBlank="1" showInputMessage="1" showErrorMessage="1" sqref="C6:H11">
      <formula1>" "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CANE</vt:lpstr>
      <vt:lpstr>COGEN</vt:lpstr>
      <vt:lpstr>ETHANOL</vt:lpstr>
      <vt:lpstr>MOD.</vt:lpstr>
      <vt:lpstr>STATE WISE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Khanna</dc:creator>
  <cp:lastModifiedBy>HP</cp:lastModifiedBy>
  <cp:lastPrinted>2025-02-12T07:43:37Z</cp:lastPrinted>
  <dcterms:created xsi:type="dcterms:W3CDTF">2021-09-13T10:07:55Z</dcterms:created>
  <dcterms:modified xsi:type="dcterms:W3CDTF">2025-06-20T07:49:39Z</dcterms:modified>
</cp:coreProperties>
</file>